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witchlp\DavWWWRoot\Shared Documents\Governors\2022-2023\"/>
    </mc:Choice>
  </mc:AlternateContent>
  <bookViews>
    <workbookView xWindow="0" yWindow="0" windowWidth="14400" windowHeight="4667"/>
  </bookViews>
  <sheets>
    <sheet name="Gov Info Format 1" sheetId="2" r:id="rId1"/>
    <sheet name="Gov Info Format 2" sheetId="3" r:id="rId2"/>
  </sheets>
  <calcPr calcId="162913"/>
</workbook>
</file>

<file path=xl/calcChain.xml><?xml version="1.0" encoding="utf-8"?>
<calcChain xmlns="http://schemas.openxmlformats.org/spreadsheetml/2006/main">
  <c r="D18" i="3" l="1"/>
  <c r="D5" i="3"/>
  <c r="D2" i="3"/>
  <c r="D16" i="3" l="1"/>
  <c r="D19" i="3"/>
  <c r="D15" i="3"/>
  <c r="D14" i="3"/>
  <c r="D12" i="3"/>
  <c r="D11" i="3"/>
  <c r="D9" i="3"/>
  <c r="D10" i="3"/>
  <c r="D4" i="3"/>
  <c r="D8" i="3"/>
  <c r="D7" i="3"/>
  <c r="D6" i="3"/>
  <c r="D3" i="3"/>
  <c r="M32" i="2" l="1"/>
  <c r="K32" i="2" l="1"/>
  <c r="M37" i="2"/>
  <c r="K37" i="2"/>
  <c r="M47" i="2" l="1"/>
  <c r="K47" i="2"/>
  <c r="K63" i="2" l="1"/>
  <c r="K62" i="2"/>
  <c r="M23" i="2" l="1"/>
  <c r="K23" i="2"/>
  <c r="M38" i="2" l="1"/>
  <c r="K38" i="2"/>
  <c r="M34" i="2" l="1"/>
  <c r="K34" i="2"/>
  <c r="M45" i="2"/>
  <c r="K45" i="2"/>
  <c r="M2" i="2" l="1"/>
  <c r="M26" i="2" l="1"/>
  <c r="K26" i="2"/>
  <c r="M16" i="2" l="1"/>
  <c r="K16" i="2"/>
  <c r="K2" i="2" l="1"/>
  <c r="M63" i="2" l="1"/>
  <c r="M51" i="2" l="1"/>
  <c r="K51" i="2"/>
  <c r="M28" i="2" l="1"/>
  <c r="K28" i="2"/>
  <c r="M9" i="2" l="1"/>
  <c r="K9" i="2"/>
  <c r="M49" i="2" l="1"/>
  <c r="K49" i="2"/>
  <c r="K13" i="2" l="1"/>
  <c r="M13" i="2"/>
  <c r="M62" i="2" l="1"/>
</calcChain>
</file>

<file path=xl/sharedStrings.xml><?xml version="1.0" encoding="utf-8"?>
<sst xmlns="http://schemas.openxmlformats.org/spreadsheetml/2006/main" count="343" uniqueCount="143">
  <si>
    <t>Category</t>
  </si>
  <si>
    <t>Attendance</t>
  </si>
  <si>
    <t>Skills</t>
  </si>
  <si>
    <t>Name</t>
  </si>
  <si>
    <t>Parent</t>
  </si>
  <si>
    <t>Staff</t>
  </si>
  <si>
    <t>Co-opted</t>
  </si>
  <si>
    <t>M Knight</t>
  </si>
  <si>
    <t>31.08.2017</t>
  </si>
  <si>
    <t>31.08.2019</t>
  </si>
  <si>
    <t>Committees</t>
  </si>
  <si>
    <t>Co-opted (Chair)</t>
  </si>
  <si>
    <t>Term of Office Expiry</t>
  </si>
  <si>
    <t>Pecuniary Interests</t>
  </si>
  <si>
    <t>Clerk to Governors</t>
  </si>
  <si>
    <t>Ms Tracey Coles</t>
  </si>
  <si>
    <t>Mrs Hilary Dowen</t>
  </si>
  <si>
    <t>Ms Jemma Williamson</t>
  </si>
  <si>
    <t>Mr Nigel Graffy</t>
  </si>
  <si>
    <t>Mr Tim Habart</t>
  </si>
  <si>
    <t>Mrs Helen Coulthard</t>
  </si>
  <si>
    <t>Local Authority</t>
  </si>
  <si>
    <t>SSW</t>
  </si>
  <si>
    <t>FSL</t>
  </si>
  <si>
    <t>Pay</t>
  </si>
  <si>
    <t>TLS</t>
  </si>
  <si>
    <t>Full</t>
  </si>
  <si>
    <t>1/1</t>
  </si>
  <si>
    <t>FSL, Full</t>
  </si>
  <si>
    <t>TLS, Full</t>
  </si>
  <si>
    <t>TLS (Chair)</t>
  </si>
  <si>
    <t xml:space="preserve">TLS </t>
  </si>
  <si>
    <t>HT</t>
  </si>
  <si>
    <t>4/10</t>
  </si>
  <si>
    <t>SA</t>
  </si>
  <si>
    <t>1/2</t>
  </si>
  <si>
    <t>3/3</t>
  </si>
  <si>
    <t>3/4</t>
  </si>
  <si>
    <t>Headteacher</t>
  </si>
  <si>
    <t>Ms Jane Rutherford</t>
  </si>
  <si>
    <t>6/7</t>
  </si>
  <si>
    <t>Mrs Beatrice Harvey</t>
  </si>
  <si>
    <t>2/2</t>
  </si>
  <si>
    <t>Mr Andy Smith</t>
  </si>
  <si>
    <t>Co-opted (Vice Chair)</t>
  </si>
  <si>
    <t>of</t>
  </si>
  <si>
    <t>Links</t>
  </si>
  <si>
    <t>Health and safety</t>
  </si>
  <si>
    <t>SEN</t>
  </si>
  <si>
    <t>FSL, Pay, SSW, Full</t>
  </si>
  <si>
    <t>Ms Samantha Jones</t>
  </si>
  <si>
    <t>Attendance (%)</t>
  </si>
  <si>
    <t>Miss Rhiannon Thomas</t>
  </si>
  <si>
    <t>17.10.2022</t>
  </si>
  <si>
    <t xml:space="preserve">of </t>
  </si>
  <si>
    <t>FSL - Finance and Strategic Leadership Committee</t>
  </si>
  <si>
    <t>SSW - Student and Staff Welfare Committee</t>
  </si>
  <si>
    <t>HT - Headteacher Appraisal</t>
  </si>
  <si>
    <t>App - Appeals Committee</t>
  </si>
  <si>
    <t>Pay - Pay Committee</t>
  </si>
  <si>
    <t>TLS - Teaching, Learning and Support Committee</t>
  </si>
  <si>
    <t>Full - Full Governing Body Meetings</t>
  </si>
  <si>
    <t xml:space="preserve">SSW - Student and Staff Welfare Committee </t>
  </si>
  <si>
    <t>Pay, TLS , Full</t>
  </si>
  <si>
    <t>KCSIE form returned?</t>
  </si>
  <si>
    <t>D/C/S - Discipline/Complaints/Selection Committee - Attendance is based on availability of Governors</t>
  </si>
  <si>
    <t>TLS -Teaching, Learning and Support Committee</t>
  </si>
  <si>
    <t xml:space="preserve">FSL - Finance and Strategic Leadership Committee </t>
  </si>
  <si>
    <t>13.10.2024</t>
  </si>
  <si>
    <t>FSL (Chair)</t>
  </si>
  <si>
    <t xml:space="preserve">Term of Office </t>
  </si>
  <si>
    <t>14.10.2020 - 13.10.2024</t>
  </si>
  <si>
    <t>Mrs Hannah Gallimore</t>
  </si>
  <si>
    <t>Mr Craig Watson</t>
  </si>
  <si>
    <t xml:space="preserve">
07.07.2021 - 06.07.2025 </t>
  </si>
  <si>
    <t xml:space="preserve">07.07.2021 - 06.07.2025 </t>
  </si>
  <si>
    <t>Achievement Leader Team Y7/8</t>
  </si>
  <si>
    <t>31.08.2025</t>
  </si>
  <si>
    <t>06.07.2025</t>
  </si>
  <si>
    <t>19.10.2025</t>
  </si>
  <si>
    <t>01.09.2021 - 31.08.2025</t>
  </si>
  <si>
    <t>19.10.2021 - 18.10.2025</t>
  </si>
  <si>
    <t>Overall Attendance for 2021/22</t>
  </si>
  <si>
    <t>SSW (Chair)</t>
  </si>
  <si>
    <t>HT, Pay, SSW (Chair), Full</t>
  </si>
  <si>
    <t>25.01.2025</t>
  </si>
  <si>
    <t>Mr Daniel Jackson</t>
  </si>
  <si>
    <t>01.03.2022 - 28.02.2026</t>
  </si>
  <si>
    <t>Mr Jeff Quantrill</t>
  </si>
  <si>
    <t>28.02.2026</t>
  </si>
  <si>
    <t>Mrs Felicity Spratt</t>
  </si>
  <si>
    <t>26.05.2022</t>
  </si>
  <si>
    <t>Overall Attendance for 2022/23</t>
  </si>
  <si>
    <t xml:space="preserve">SSW </t>
  </si>
  <si>
    <t>26.01.2021 - 25.01.2025</t>
  </si>
  <si>
    <t>Yes</t>
  </si>
  <si>
    <t>No</t>
  </si>
  <si>
    <t>16/17</t>
  </si>
  <si>
    <t>7/8</t>
  </si>
  <si>
    <t>8/10</t>
  </si>
  <si>
    <t>7/9</t>
  </si>
  <si>
    <t>5/5</t>
  </si>
  <si>
    <t>4/9</t>
  </si>
  <si>
    <t>9/9</t>
  </si>
  <si>
    <t>6/8</t>
  </si>
  <si>
    <t>4/7</t>
  </si>
  <si>
    <t>10/12</t>
  </si>
  <si>
    <t>15/15</t>
  </si>
  <si>
    <t>16/16</t>
  </si>
  <si>
    <t>Yes (filed with Office)</t>
  </si>
  <si>
    <t xml:space="preserve">FSL </t>
  </si>
  <si>
    <t>SSW (from 13.10.22)</t>
  </si>
  <si>
    <t>FSL (Chair), Full</t>
  </si>
  <si>
    <t xml:space="preserve">HT, FSL, SSW, TLS, Full </t>
  </si>
  <si>
    <t>SSW, TLS (Chair), Full</t>
  </si>
  <si>
    <t>SSW, TLS, Full</t>
  </si>
  <si>
    <t>TLS (from 13.10.22)</t>
  </si>
  <si>
    <t>Finance, Pupil Premium</t>
  </si>
  <si>
    <t>Literacy, Achievement Leader Team Y9</t>
  </si>
  <si>
    <t>Achievement Leader Team Y10/11</t>
  </si>
  <si>
    <t>Safeguarding,
Achievement Leader Team Y10/11</t>
  </si>
  <si>
    <t>Behaviour and attendance</t>
  </si>
  <si>
    <t>Careers
Achievement Leader Team Y12/13</t>
  </si>
  <si>
    <t>26.01.2021 - 25.01.2025
resigned 23.11.22</t>
  </si>
  <si>
    <t>Mr Craig Watson
resigned 23.11.22</t>
  </si>
  <si>
    <t>27.05.2022 - 26.05.2026</t>
  </si>
  <si>
    <t>SSW (from 26.01.23)</t>
  </si>
  <si>
    <t>17.10.2022 - 16.10.2026</t>
  </si>
  <si>
    <t>FSL, SSW, Full</t>
  </si>
  <si>
    <t>Mrs Denise de Borde</t>
  </si>
  <si>
    <t>N/A</t>
  </si>
  <si>
    <t>13.03.2023 - 12.03.2027</t>
  </si>
  <si>
    <t>12.03.2027</t>
  </si>
  <si>
    <t>24.03.2023 - 23.03.2027</t>
  </si>
  <si>
    <t>23.03.2027</t>
  </si>
  <si>
    <t>Mrs Val Turner</t>
  </si>
  <si>
    <t>Mrs Patricia Smith-Williams</t>
  </si>
  <si>
    <t>11.05.2023 - 10.05.2027</t>
  </si>
  <si>
    <t>SSW, Full</t>
  </si>
  <si>
    <t>10.05.2027</t>
  </si>
  <si>
    <t>27.06.2027</t>
  </si>
  <si>
    <t>To be done in 2023-24, due to appointment late in year</t>
  </si>
  <si>
    <t>28.06.2023 - 27.06.2027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</si>
</sst>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9">
    <xf numFmtId="0" fontId="0" fillId="0" borderId="0" xfId="0"/>
    <xf numFmtId="0" fontId="0" fillId="0" borderId="0" xfId="0" applyAlignment="1">
      <alignment horizontal="center"/>
    </xf>
    <xf numFmtId="0" fontId="0" fillId="4" borderId="1" xfId="0" applyFill="1" applyBorder="1"/>
    <xf numFmtId="0" fontId="0" fillId="5" borderId="0" xfId="0" applyFill="1"/>
    <xf numFmtId="0" fontId="0" fillId="2" borderId="1" xfId="0" applyFont="1" applyFill="1" applyBorder="1"/>
    <xf numFmtId="0" fontId="0" fillId="4" borderId="1" xfId="0" applyFont="1" applyFill="1" applyBorder="1"/>
    <xf numFmtId="0" fontId="1" fillId="0" borderId="0" xfId="0" applyFont="1" applyFill="1" applyBorder="1"/>
    <xf numFmtId="0" fontId="1" fillId="0" borderId="0" xfId="0" applyFont="1"/>
    <xf numFmtId="0" fontId="1" fillId="4" borderId="1" xfId="0" applyFont="1" applyFill="1" applyBorder="1" applyAlignment="1">
      <alignment horizontal="center"/>
    </xf>
    <xf numFmtId="0" fontId="0" fillId="4" borderId="2" xfId="0" applyFill="1" applyBorder="1"/>
    <xf numFmtId="0" fontId="0" fillId="4" borderId="1" xfId="0" applyFont="1" applyFill="1" applyBorder="1" applyAlignment="1">
      <alignment horizontal="center"/>
    </xf>
    <xf numFmtId="0" fontId="2" fillId="0" borderId="0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0" fillId="4" borderId="2" xfId="0" applyFont="1" applyFill="1" applyBorder="1"/>
    <xf numFmtId="0" fontId="0" fillId="4" borderId="2" xfId="0" applyFont="1" applyFill="1" applyBorder="1" applyAlignment="1">
      <alignment horizontal="center"/>
    </xf>
    <xf numFmtId="0" fontId="1" fillId="4" borderId="6" xfId="0" applyFont="1" applyFill="1" applyBorder="1"/>
    <xf numFmtId="0" fontId="0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0" fillId="4" borderId="7" xfId="0" applyFill="1" applyBorder="1"/>
    <xf numFmtId="0" fontId="0" fillId="0" borderId="8" xfId="0" applyBorder="1"/>
    <xf numFmtId="0" fontId="0" fillId="2" borderId="7" xfId="0" applyFont="1" applyFill="1" applyBorder="1"/>
    <xf numFmtId="0" fontId="0" fillId="4" borderId="9" xfId="0" applyFill="1" applyBorder="1"/>
    <xf numFmtId="0" fontId="0" fillId="0" borderId="0" xfId="0" applyBorder="1"/>
    <xf numFmtId="0" fontId="0" fillId="4" borderId="11" xfId="0" applyFill="1" applyBorder="1"/>
    <xf numFmtId="0" fontId="3" fillId="8" borderId="12" xfId="0" applyFont="1" applyFill="1" applyBorder="1"/>
    <xf numFmtId="0" fontId="4" fillId="8" borderId="9" xfId="0" applyFont="1" applyFill="1" applyBorder="1"/>
    <xf numFmtId="0" fontId="4" fillId="8" borderId="9" xfId="0" applyFont="1" applyFill="1" applyBorder="1" applyAlignment="1">
      <alignment horizontal="center"/>
    </xf>
    <xf numFmtId="0" fontId="1" fillId="6" borderId="6" xfId="0" applyFont="1" applyFill="1" applyBorder="1"/>
    <xf numFmtId="0" fontId="0" fillId="6" borderId="7" xfId="0" applyFill="1" applyBorder="1"/>
    <xf numFmtId="0" fontId="1" fillId="6" borderId="7" xfId="0" applyFont="1" applyFill="1" applyBorder="1" applyAlignment="1">
      <alignment horizontal="center"/>
    </xf>
    <xf numFmtId="0" fontId="0" fillId="4" borderId="3" xfId="0" applyFill="1" applyBorder="1"/>
    <xf numFmtId="0" fontId="0" fillId="4" borderId="14" xfId="0" applyFill="1" applyBorder="1"/>
    <xf numFmtId="0" fontId="0" fillId="4" borderId="9" xfId="0" applyFont="1" applyFill="1" applyBorder="1"/>
    <xf numFmtId="0" fontId="0" fillId="4" borderId="3" xfId="0" applyFont="1" applyFill="1" applyBorder="1"/>
    <xf numFmtId="0" fontId="0" fillId="6" borderId="7" xfId="0" applyFont="1" applyFill="1" applyBorder="1"/>
    <xf numFmtId="0" fontId="0" fillId="4" borderId="7" xfId="0" applyFont="1" applyFill="1" applyBorder="1" applyAlignment="1">
      <alignment horizontal="center"/>
    </xf>
    <xf numFmtId="0" fontId="0" fillId="6" borderId="7" xfId="0" applyFont="1" applyFill="1" applyBorder="1" applyAlignment="1">
      <alignment horizontal="center"/>
    </xf>
    <xf numFmtId="0" fontId="1" fillId="4" borderId="2" xfId="0" quotePrefix="1" applyFont="1" applyFill="1" applyBorder="1" applyAlignment="1">
      <alignment horizontal="center"/>
    </xf>
    <xf numFmtId="0" fontId="1" fillId="4" borderId="1" xfId="0" quotePrefix="1" applyFont="1" applyFill="1" applyBorder="1" applyAlignment="1">
      <alignment horizontal="center"/>
    </xf>
    <xf numFmtId="0" fontId="3" fillId="8" borderId="11" xfId="0" quotePrefix="1" applyFont="1" applyFill="1" applyBorder="1" applyAlignment="1">
      <alignment horizontal="center"/>
    </xf>
    <xf numFmtId="0" fontId="0" fillId="2" borderId="2" xfId="0" applyFont="1" applyFill="1" applyBorder="1"/>
    <xf numFmtId="0" fontId="1" fillId="0" borderId="15" xfId="0" applyFont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0" fillId="4" borderId="7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8" borderId="9" xfId="0" applyFont="1" applyFill="1" applyBorder="1" applyAlignment="1">
      <alignment horizontal="left"/>
    </xf>
    <xf numFmtId="0" fontId="0" fillId="6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0" borderId="17" xfId="0" applyFont="1" applyBorder="1" applyAlignment="1"/>
    <xf numFmtId="0" fontId="0" fillId="4" borderId="1" xfId="0" applyFont="1" applyFill="1" applyBorder="1" applyAlignment="1"/>
    <xf numFmtId="0" fontId="0" fillId="4" borderId="7" xfId="0" applyFont="1" applyFill="1" applyBorder="1" applyAlignment="1"/>
    <xf numFmtId="0" fontId="0" fillId="4" borderId="2" xfId="0" applyFont="1" applyFill="1" applyBorder="1" applyAlignment="1"/>
    <xf numFmtId="0" fontId="4" fillId="8" borderId="9" xfId="0" applyFont="1" applyFill="1" applyBorder="1" applyAlignment="1"/>
    <xf numFmtId="0" fontId="0" fillId="6" borderId="7" xfId="0" applyFill="1" applyBorder="1" applyAlignment="1"/>
    <xf numFmtId="0" fontId="0" fillId="0" borderId="0" xfId="0" applyAlignment="1"/>
    <xf numFmtId="0" fontId="0" fillId="6" borderId="7" xfId="0" applyFill="1" applyBorder="1" applyAlignment="1">
      <alignment horizontal="left"/>
    </xf>
    <xf numFmtId="1" fontId="0" fillId="0" borderId="0" xfId="0" applyNumberFormat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1" xfId="0" applyFont="1" applyFill="1" applyBorder="1"/>
    <xf numFmtId="0" fontId="1" fillId="4" borderId="7" xfId="0" applyFont="1" applyFill="1" applyBorder="1"/>
    <xf numFmtId="0" fontId="1" fillId="0" borderId="0" xfId="0" applyFont="1" applyAlignment="1">
      <alignment horizontal="center"/>
    </xf>
    <xf numFmtId="1" fontId="1" fillId="6" borderId="7" xfId="0" applyNumberFormat="1" applyFont="1" applyFill="1" applyBorder="1" applyAlignment="1">
      <alignment horizontal="center"/>
    </xf>
    <xf numFmtId="0" fontId="0" fillId="0" borderId="0" xfId="0" applyFont="1"/>
    <xf numFmtId="0" fontId="0" fillId="4" borderId="4" xfId="0" applyFont="1" applyFill="1" applyBorder="1"/>
    <xf numFmtId="0" fontId="0" fillId="6" borderId="6" xfId="0" applyFill="1" applyBorder="1"/>
    <xf numFmtId="0" fontId="1" fillId="0" borderId="18" xfId="0" applyFont="1" applyBorder="1"/>
    <xf numFmtId="0" fontId="1" fillId="0" borderId="19" xfId="0" applyFont="1" applyBorder="1"/>
    <xf numFmtId="0" fontId="0" fillId="4" borderId="6" xfId="0" applyFont="1" applyFill="1" applyBorder="1"/>
    <xf numFmtId="0" fontId="0" fillId="9" borderId="10" xfId="0" applyFont="1" applyFill="1" applyBorder="1"/>
    <xf numFmtId="0" fontId="0" fillId="9" borderId="11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7" borderId="5" xfId="0" applyFont="1" applyFill="1" applyBorder="1"/>
    <xf numFmtId="0" fontId="0" fillId="7" borderId="2" xfId="0" applyFont="1" applyFill="1" applyBorder="1"/>
    <xf numFmtId="0" fontId="0" fillId="2" borderId="16" xfId="0" applyFont="1" applyFill="1" applyBorder="1"/>
    <xf numFmtId="0" fontId="0" fillId="2" borderId="15" xfId="0" applyFont="1" applyFill="1" applyBorder="1"/>
    <xf numFmtId="0" fontId="1" fillId="0" borderId="19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9" fontId="0" fillId="4" borderId="1" xfId="0" quotePrefix="1" applyNumberFormat="1" applyFont="1" applyFill="1" applyBorder="1" applyAlignment="1">
      <alignment horizontal="left"/>
    </xf>
    <xf numFmtId="0" fontId="0" fillId="4" borderId="24" xfId="0" applyFont="1" applyFill="1" applyBorder="1" applyAlignment="1">
      <alignment horizontal="left"/>
    </xf>
    <xf numFmtId="9" fontId="0" fillId="4" borderId="1" xfId="0" applyNumberFormat="1" applyFont="1" applyFill="1" applyBorder="1" applyAlignment="1">
      <alignment horizontal="left"/>
    </xf>
    <xf numFmtId="0" fontId="0" fillId="4" borderId="25" xfId="0" applyFont="1" applyFill="1" applyBorder="1" applyAlignment="1">
      <alignment horizontal="left"/>
    </xf>
    <xf numFmtId="9" fontId="0" fillId="9" borderId="11" xfId="0" applyNumberFormat="1" applyFont="1" applyFill="1" applyBorder="1" applyAlignment="1">
      <alignment horizontal="left"/>
    </xf>
    <xf numFmtId="0" fontId="0" fillId="9" borderId="11" xfId="0" applyFont="1" applyFill="1" applyBorder="1" applyAlignment="1">
      <alignment horizontal="left"/>
    </xf>
    <xf numFmtId="9" fontId="0" fillId="3" borderId="7" xfId="0" quotePrefix="1" applyNumberFormat="1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  <xf numFmtId="0" fontId="0" fillId="3" borderId="25" xfId="0" applyFont="1" applyFill="1" applyBorder="1" applyAlignment="1">
      <alignment horizontal="left"/>
    </xf>
    <xf numFmtId="9" fontId="0" fillId="2" borderId="15" xfId="0" quotePrefix="1" applyNumberFormat="1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27" xfId="0" applyFont="1" applyFill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0" fillId="7" borderId="26" xfId="0" applyFont="1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3" borderId="19" xfId="0" applyFont="1" applyFill="1" applyBorder="1"/>
    <xf numFmtId="0" fontId="0" fillId="3" borderId="28" xfId="0" applyFont="1" applyFill="1" applyBorder="1"/>
    <xf numFmtId="0" fontId="0" fillId="2" borderId="9" xfId="0" applyFont="1" applyFill="1" applyBorder="1"/>
    <xf numFmtId="0" fontId="0" fillId="10" borderId="12" xfId="0" applyFont="1" applyFill="1" applyBorder="1"/>
    <xf numFmtId="0" fontId="0" fillId="10" borderId="9" xfId="0" applyFont="1" applyFill="1" applyBorder="1"/>
    <xf numFmtId="9" fontId="0" fillId="10" borderId="9" xfId="0" applyNumberFormat="1" applyFont="1" applyFill="1" applyBorder="1" applyAlignment="1">
      <alignment horizontal="left"/>
    </xf>
    <xf numFmtId="0" fontId="0" fillId="10" borderId="9" xfId="0" applyFont="1" applyFill="1" applyBorder="1" applyAlignment="1">
      <alignment horizontal="left"/>
    </xf>
    <xf numFmtId="0" fontId="0" fillId="10" borderId="29" xfId="0" applyFont="1" applyFill="1" applyBorder="1" applyAlignment="1">
      <alignment horizontal="left"/>
    </xf>
    <xf numFmtId="0" fontId="0" fillId="4" borderId="11" xfId="0" applyFill="1" applyBorder="1"/>
    <xf numFmtId="0" fontId="0" fillId="4" borderId="2" xfId="0" applyFill="1" applyBorder="1"/>
    <xf numFmtId="0" fontId="0" fillId="2" borderId="19" xfId="0" applyFont="1" applyFill="1" applyBorder="1"/>
    <xf numFmtId="0" fontId="1" fillId="0" borderId="30" xfId="0" applyFont="1" applyBorder="1" applyAlignment="1">
      <alignment horizontal="left"/>
    </xf>
    <xf numFmtId="0" fontId="0" fillId="4" borderId="32" xfId="0" applyFont="1" applyFill="1" applyBorder="1" applyAlignment="1">
      <alignment horizontal="left"/>
    </xf>
    <xf numFmtId="0" fontId="0" fillId="9" borderId="34" xfId="0" applyFill="1" applyBorder="1" applyAlignment="1">
      <alignment horizontal="left"/>
    </xf>
    <xf numFmtId="0" fontId="0" fillId="3" borderId="33" xfId="0" applyFont="1" applyFill="1" applyBorder="1" applyAlignment="1">
      <alignment horizontal="left"/>
    </xf>
    <xf numFmtId="0" fontId="0" fillId="2" borderId="20" xfId="0" applyFont="1" applyFill="1" applyBorder="1" applyAlignment="1">
      <alignment horizontal="left"/>
    </xf>
    <xf numFmtId="0" fontId="0" fillId="7" borderId="31" xfId="0" applyFont="1" applyFill="1" applyBorder="1" applyAlignment="1">
      <alignment horizontal="left"/>
    </xf>
    <xf numFmtId="0" fontId="0" fillId="10" borderId="34" xfId="0" applyFont="1" applyFill="1" applyBorder="1" applyAlignment="1">
      <alignment horizontal="left"/>
    </xf>
    <xf numFmtId="0" fontId="0" fillId="6" borderId="33" xfId="0" applyFill="1" applyBorder="1" applyAlignment="1">
      <alignment horizontal="left"/>
    </xf>
    <xf numFmtId="0" fontId="0" fillId="4" borderId="19" xfId="0" applyFill="1" applyBorder="1"/>
    <xf numFmtId="0" fontId="0" fillId="4" borderId="19" xfId="0" applyFont="1" applyFill="1" applyBorder="1"/>
    <xf numFmtId="0" fontId="0" fillId="4" borderId="11" xfId="0" applyFill="1" applyBorder="1"/>
    <xf numFmtId="0" fontId="0" fillId="4" borderId="19" xfId="0" applyFont="1" applyFill="1" applyBorder="1"/>
    <xf numFmtId="0" fontId="0" fillId="4" borderId="19" xfId="0" applyFont="1" applyFill="1" applyBorder="1" applyAlignment="1">
      <alignment wrapText="1"/>
    </xf>
    <xf numFmtId="0" fontId="0" fillId="9" borderId="9" xfId="0" applyFont="1" applyFill="1" applyBorder="1"/>
    <xf numFmtId="0" fontId="0" fillId="9" borderId="9" xfId="0" applyFill="1" applyBorder="1" applyAlignment="1">
      <alignment horizontal="left"/>
    </xf>
    <xf numFmtId="0" fontId="0" fillId="9" borderId="29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/>
    </xf>
    <xf numFmtId="0" fontId="0" fillId="9" borderId="32" xfId="0" applyFill="1" applyBorder="1" applyAlignment="1">
      <alignment horizontal="left"/>
    </xf>
    <xf numFmtId="0" fontId="0" fillId="9" borderId="24" xfId="0" applyFont="1" applyFill="1" applyBorder="1" applyAlignment="1">
      <alignment horizontal="left" wrapText="1"/>
    </xf>
    <xf numFmtId="0" fontId="1" fillId="6" borderId="7" xfId="0" quotePrefix="1" applyFont="1" applyFill="1" applyBorder="1" applyAlignment="1">
      <alignment horizontal="center"/>
    </xf>
    <xf numFmtId="9" fontId="0" fillId="6" borderId="7" xfId="0" applyNumberFormat="1" applyFill="1" applyBorder="1" applyAlignment="1">
      <alignment horizontal="left"/>
    </xf>
    <xf numFmtId="1" fontId="0" fillId="7" borderId="2" xfId="0" applyNumberFormat="1" applyFont="1" applyFill="1" applyBorder="1" applyAlignment="1">
      <alignment horizontal="left"/>
    </xf>
    <xf numFmtId="0" fontId="5" fillId="0" borderId="27" xfId="0" applyFont="1" applyFill="1" applyBorder="1" applyAlignment="1">
      <alignment horizontal="center" wrapText="1"/>
    </xf>
    <xf numFmtId="0" fontId="0" fillId="4" borderId="11" xfId="0" applyFill="1" applyBorder="1"/>
    <xf numFmtId="0" fontId="0" fillId="9" borderId="3" xfId="0" applyFill="1" applyBorder="1"/>
    <xf numFmtId="0" fontId="0" fillId="4" borderId="11" xfId="0" applyFill="1" applyBorder="1"/>
    <xf numFmtId="0" fontId="0" fillId="4" borderId="19" xfId="0" applyFill="1" applyBorder="1"/>
    <xf numFmtId="0" fontId="1" fillId="0" borderId="17" xfId="0" applyFont="1" applyBorder="1" applyAlignment="1">
      <alignment horizontal="left" wrapText="1"/>
    </xf>
    <xf numFmtId="0" fontId="0" fillId="4" borderId="19" xfId="0" applyFill="1" applyBorder="1"/>
    <xf numFmtId="0" fontId="0" fillId="9" borderId="9" xfId="0" applyFont="1" applyFill="1" applyBorder="1"/>
    <xf numFmtId="0" fontId="0" fillId="9" borderId="9" xfId="0" applyFill="1" applyBorder="1"/>
    <xf numFmtId="0" fontId="0" fillId="9" borderId="11" xfId="0" applyFont="1" applyFill="1" applyBorder="1" applyAlignment="1">
      <alignment wrapText="1"/>
    </xf>
    <xf numFmtId="0" fontId="0" fillId="4" borderId="9" xfId="0" applyFill="1" applyBorder="1"/>
    <xf numFmtId="0" fontId="0" fillId="3" borderId="19" xfId="0" applyFont="1" applyFill="1" applyBorder="1" applyAlignment="1">
      <alignment horizontal="center"/>
    </xf>
    <xf numFmtId="0" fontId="1" fillId="9" borderId="12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9" xfId="0" applyFont="1" applyFill="1" applyBorder="1"/>
    <xf numFmtId="0" fontId="0" fillId="9" borderId="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1" fontId="0" fillId="4" borderId="19" xfId="0" quotePrefix="1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1" fontId="0" fillId="4" borderId="9" xfId="0" quotePrefix="1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7" xfId="0" quotePrefix="1" applyNumberFormat="1" applyFill="1" applyBorder="1" applyAlignment="1">
      <alignment horizontal="center"/>
    </xf>
    <xf numFmtId="1" fontId="0" fillId="4" borderId="2" xfId="0" quotePrefix="1" applyNumberFormat="1" applyFont="1" applyFill="1" applyBorder="1" applyAlignment="1">
      <alignment horizontal="center"/>
    </xf>
    <xf numFmtId="1" fontId="0" fillId="4" borderId="7" xfId="0" quotePrefix="1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1" fontId="0" fillId="4" borderId="19" xfId="0" quotePrefix="1" applyNumberFormat="1" applyFill="1" applyBorder="1" applyAlignment="1">
      <alignment horizontal="center"/>
    </xf>
    <xf numFmtId="1" fontId="0" fillId="4" borderId="1" xfId="0" quotePrefix="1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" fontId="0" fillId="4" borderId="11" xfId="0" quotePrefix="1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" fontId="0" fillId="4" borderId="3" xfId="0" quotePrefix="1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quotePrefix="1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4" borderId="2" xfId="0" quotePrefix="1" applyNumberFormat="1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3" xfId="0" applyFont="1" applyFill="1" applyBorder="1" applyAlignment="1">
      <alignment horizontal="center"/>
    </xf>
    <xf numFmtId="1" fontId="0" fillId="9" borderId="3" xfId="0" quotePrefix="1" applyNumberFormat="1" applyFill="1" applyBorder="1" applyAlignment="1">
      <alignment horizontal="center"/>
    </xf>
    <xf numFmtId="1" fontId="0" fillId="9" borderId="9" xfId="0" quotePrefix="1" applyNumberFormat="1" applyFont="1" applyFill="1" applyBorder="1" applyAlignment="1">
      <alignment horizontal="center" vertical="center"/>
    </xf>
    <xf numFmtId="1" fontId="0" fillId="3" borderId="19" xfId="0" quotePrefix="1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1" fontId="0" fillId="3" borderId="7" xfId="0" quotePrefix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" fontId="0" fillId="2" borderId="1" xfId="0" quotePrefix="1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1" fontId="0" fillId="2" borderId="7" xfId="0" quotePrefix="1" applyNumberFormat="1" applyFont="1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1" fontId="0" fillId="6" borderId="7" xfId="0" quotePrefix="1" applyNumberFormat="1" applyFill="1" applyBorder="1" applyAlignment="1">
      <alignment horizontal="center"/>
    </xf>
    <xf numFmtId="0" fontId="0" fillId="9" borderId="1" xfId="0" applyFont="1" applyFill="1" applyBorder="1" applyAlignment="1">
      <alignment wrapText="1"/>
    </xf>
    <xf numFmtId="0" fontId="0" fillId="9" borderId="1" xfId="0" applyFont="1" applyFill="1" applyBorder="1"/>
    <xf numFmtId="9" fontId="0" fillId="9" borderId="1" xfId="0" applyNumberFormat="1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  <xf numFmtId="0" fontId="0" fillId="9" borderId="11" xfId="0" applyFont="1" applyFill="1" applyBorder="1" applyAlignment="1">
      <alignment horizontal="center"/>
    </xf>
    <xf numFmtId="1" fontId="0" fillId="9" borderId="11" xfId="0" quotePrefix="1" applyNumberFormat="1" applyFont="1" applyFill="1" applyBorder="1" applyAlignment="1">
      <alignment horizontal="center"/>
    </xf>
    <xf numFmtId="0" fontId="0" fillId="9" borderId="11" xfId="0" applyFont="1" applyFill="1" applyBorder="1"/>
    <xf numFmtId="0" fontId="0" fillId="9" borderId="9" xfId="0" applyFont="1" applyFill="1" applyBorder="1"/>
    <xf numFmtId="0" fontId="1" fillId="9" borderId="12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/>
    <xf numFmtId="0" fontId="0" fillId="4" borderId="9" xfId="0" applyFont="1" applyFill="1" applyBorder="1" applyAlignment="1">
      <alignment horizontal="center"/>
    </xf>
    <xf numFmtId="1" fontId="0" fillId="4" borderId="9" xfId="0" quotePrefix="1" applyNumberFormat="1" applyFill="1" applyBorder="1" applyAlignment="1">
      <alignment horizontal="center"/>
    </xf>
    <xf numFmtId="0" fontId="0" fillId="4" borderId="19" xfId="0" applyFill="1" applyBorder="1"/>
    <xf numFmtId="1" fontId="0" fillId="4" borderId="19" xfId="0" quotePrefix="1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9" borderId="3" xfId="0" applyFont="1" applyFill="1" applyBorder="1" applyAlignment="1">
      <alignment vertical="center"/>
    </xf>
    <xf numFmtId="0" fontId="0" fillId="9" borderId="3" xfId="0" applyFont="1" applyFill="1" applyBorder="1" applyAlignment="1">
      <alignment horizontal="center" vertical="center"/>
    </xf>
    <xf numFmtId="1" fontId="0" fillId="9" borderId="3" xfId="0" quotePrefix="1" applyNumberFormat="1" applyFont="1" applyFill="1" applyBorder="1" applyAlignment="1">
      <alignment horizontal="center" vertical="center"/>
    </xf>
    <xf numFmtId="0" fontId="1" fillId="4" borderId="16" xfId="0" applyFont="1" applyFill="1" applyBorder="1"/>
    <xf numFmtId="0" fontId="0" fillId="4" borderId="15" xfId="0" applyFont="1" applyFill="1" applyBorder="1"/>
    <xf numFmtId="0" fontId="0" fillId="4" borderId="15" xfId="0" applyFont="1" applyFill="1" applyBorder="1" applyAlignment="1"/>
    <xf numFmtId="0" fontId="0" fillId="4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left"/>
    </xf>
    <xf numFmtId="0" fontId="0" fillId="4" borderId="15" xfId="0" applyFill="1" applyBorder="1"/>
    <xf numFmtId="0" fontId="0" fillId="4" borderId="15" xfId="0" applyFill="1" applyBorder="1" applyAlignment="1">
      <alignment horizontal="center"/>
    </xf>
    <xf numFmtId="1" fontId="0" fillId="4" borderId="15" xfId="0" quotePrefix="1" applyNumberForma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0" fillId="4" borderId="11" xfId="0" applyFont="1" applyFill="1" applyBorder="1"/>
    <xf numFmtId="9" fontId="0" fillId="4" borderId="11" xfId="0" quotePrefix="1" applyNumberFormat="1" applyFont="1" applyFill="1" applyBorder="1" applyAlignment="1">
      <alignment horizontal="left"/>
    </xf>
    <xf numFmtId="0" fontId="0" fillId="4" borderId="11" xfId="0" applyFont="1" applyFill="1" applyBorder="1" applyAlignment="1">
      <alignment horizontal="left"/>
    </xf>
    <xf numFmtId="0" fontId="0" fillId="4" borderId="35" xfId="0" applyFont="1" applyFill="1" applyBorder="1" applyAlignment="1">
      <alignment horizontal="left"/>
    </xf>
    <xf numFmtId="9" fontId="0" fillId="4" borderId="7" xfId="0" quotePrefix="1" applyNumberFormat="1" applyFont="1" applyFill="1" applyBorder="1" applyAlignment="1">
      <alignment horizontal="left"/>
    </xf>
    <xf numFmtId="0" fontId="1" fillId="4" borderId="18" xfId="0" applyFont="1" applyFill="1" applyBorder="1" applyAlignment="1">
      <alignment vertical="center"/>
    </xf>
    <xf numFmtId="0" fontId="1" fillId="4" borderId="13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4" borderId="14" xfId="0" applyFont="1" applyFill="1" applyBorder="1" applyAlignment="1">
      <alignment vertical="center"/>
    </xf>
    <xf numFmtId="0" fontId="0" fillId="9" borderId="19" xfId="0" applyFont="1" applyFill="1" applyBorder="1" applyAlignment="1">
      <alignment vertical="center" wrapText="1"/>
    </xf>
    <xf numFmtId="0" fontId="0" fillId="9" borderId="14" xfId="0" applyFont="1" applyFill="1" applyBorder="1" applyAlignment="1">
      <alignment vertical="center" wrapText="1"/>
    </xf>
    <xf numFmtId="0" fontId="0" fillId="9" borderId="19" xfId="0" applyFont="1" applyFill="1" applyBorder="1" applyAlignment="1">
      <alignment horizontal="left" vertical="center" wrapText="1"/>
    </xf>
    <xf numFmtId="0" fontId="0" fillId="9" borderId="14" xfId="0" applyFont="1" applyFill="1" applyBorder="1" applyAlignment="1">
      <alignment horizontal="left" vertical="center" wrapText="1"/>
    </xf>
    <xf numFmtId="0" fontId="0" fillId="9" borderId="19" xfId="0" applyFont="1" applyFill="1" applyBorder="1" applyAlignment="1">
      <alignment horizontal="left" vertical="center"/>
    </xf>
    <xf numFmtId="0" fontId="0" fillId="9" borderId="14" xfId="0" applyFont="1" applyFill="1" applyBorder="1" applyAlignment="1">
      <alignment horizontal="left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1" fontId="1" fillId="9" borderId="19" xfId="0" applyNumberFormat="1" applyFont="1" applyFill="1" applyBorder="1" applyAlignment="1">
      <alignment horizontal="center" vertical="center"/>
    </xf>
    <xf numFmtId="1" fontId="1" fillId="9" borderId="14" xfId="0" applyNumberFormat="1" applyFont="1" applyFill="1" applyBorder="1" applyAlignment="1">
      <alignment horizontal="center" vertical="center"/>
    </xf>
    <xf numFmtId="0" fontId="1" fillId="9" borderId="19" xfId="0" quotePrefix="1" applyFont="1" applyFill="1" applyBorder="1" applyAlignment="1">
      <alignment horizontal="center" vertical="center"/>
    </xf>
    <xf numFmtId="0" fontId="1" fillId="9" borderId="9" xfId="0" quotePrefix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1" fontId="1" fillId="9" borderId="9" xfId="0" applyNumberFormat="1" applyFont="1" applyFill="1" applyBorder="1" applyAlignment="1">
      <alignment horizontal="center" vertical="center"/>
    </xf>
    <xf numFmtId="0" fontId="0" fillId="9" borderId="11" xfId="0" applyFont="1" applyFill="1" applyBorder="1"/>
    <xf numFmtId="0" fontId="0" fillId="9" borderId="9" xfId="0" applyFont="1" applyFill="1" applyBorder="1"/>
    <xf numFmtId="0" fontId="0" fillId="9" borderId="2" xfId="0" applyFont="1" applyFill="1" applyBorder="1"/>
    <xf numFmtId="0" fontId="0" fillId="9" borderId="11" xfId="0" applyFont="1" applyFill="1" applyBorder="1" applyAlignment="1">
      <alignment horizontal="left"/>
    </xf>
    <xf numFmtId="0" fontId="0" fillId="9" borderId="2" xfId="0" applyFont="1" applyFill="1" applyBorder="1" applyAlignment="1">
      <alignment horizontal="left"/>
    </xf>
    <xf numFmtId="0" fontId="0" fillId="9" borderId="11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9" borderId="11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1" fontId="0" fillId="9" borderId="11" xfId="0" quotePrefix="1" applyNumberFormat="1" applyFont="1" applyFill="1" applyBorder="1" applyAlignment="1">
      <alignment horizontal="center"/>
    </xf>
    <xf numFmtId="1" fontId="0" fillId="9" borderId="2" xfId="0" quotePrefix="1" applyNumberFormat="1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1" fontId="0" fillId="9" borderId="9" xfId="0" quotePrefix="1" applyNumberFormat="1" applyFont="1" applyFill="1" applyBorder="1" applyAlignment="1">
      <alignment horizontal="center"/>
    </xf>
    <xf numFmtId="0" fontId="1" fillId="9" borderId="11" xfId="0" quotePrefix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0" fontId="1" fillId="4" borderId="19" xfId="0" quotePrefix="1" applyFont="1" applyFill="1" applyBorder="1" applyAlignment="1">
      <alignment horizontal="center" vertical="center"/>
    </xf>
    <xf numFmtId="0" fontId="1" fillId="4" borderId="9" xfId="0" quotePrefix="1" applyFont="1" applyFill="1" applyBorder="1" applyAlignment="1">
      <alignment horizontal="center" vertical="center"/>
    </xf>
    <xf numFmtId="1" fontId="1" fillId="4" borderId="19" xfId="0" applyNumberFormat="1" applyFont="1" applyFill="1" applyBorder="1" applyAlignment="1">
      <alignment horizontal="center" vertical="center"/>
    </xf>
    <xf numFmtId="1" fontId="1" fillId="4" borderId="9" xfId="0" applyNumberFormat="1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14" xfId="0" quotePrefix="1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left" vertical="center" wrapText="1"/>
    </xf>
    <xf numFmtId="0" fontId="0" fillId="4" borderId="14" xfId="0" applyFont="1" applyFill="1" applyBorder="1" applyAlignment="1">
      <alignment horizontal="left" vertical="center" wrapText="1"/>
    </xf>
    <xf numFmtId="0" fontId="0" fillId="4" borderId="19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9" xfId="0" applyFont="1" applyFill="1" applyBorder="1" applyAlignment="1">
      <alignment horizontal="left" vertical="center" wrapText="1"/>
    </xf>
    <xf numFmtId="1" fontId="1" fillId="4" borderId="14" xfId="0" applyNumberFormat="1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vertical="center"/>
    </xf>
    <xf numFmtId="0" fontId="1" fillId="9" borderId="12" xfId="0" applyFont="1" applyFill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0" fontId="0" fillId="9" borderId="19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/>
    </xf>
    <xf numFmtId="0" fontId="0" fillId="9" borderId="9" xfId="0" applyFont="1" applyFill="1" applyBorder="1" applyAlignment="1">
      <alignment vertical="center" wrapText="1"/>
    </xf>
    <xf numFmtId="0" fontId="0" fillId="9" borderId="19" xfId="0" applyFill="1" applyBorder="1" applyAlignment="1">
      <alignment vertical="center" wrapText="1"/>
    </xf>
    <xf numFmtId="0" fontId="0" fillId="9" borderId="9" xfId="0" applyFill="1" applyBorder="1" applyAlignment="1">
      <alignment vertical="center"/>
    </xf>
    <xf numFmtId="0" fontId="0" fillId="9" borderId="9" xfId="0" applyFont="1" applyFill="1" applyBorder="1" applyAlignment="1">
      <alignment horizontal="left" vertical="center"/>
    </xf>
    <xf numFmtId="0" fontId="1" fillId="3" borderId="18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16" fontId="1" fillId="4" borderId="19" xfId="0" quotePrefix="1" applyNumberFormat="1" applyFont="1" applyFill="1" applyBorder="1" applyAlignment="1">
      <alignment horizontal="center" vertical="center"/>
    </xf>
    <xf numFmtId="1" fontId="1" fillId="9" borderId="11" xfId="0" applyNumberFormat="1" applyFont="1" applyFill="1" applyBorder="1" applyAlignment="1">
      <alignment horizontal="center" vertical="center"/>
    </xf>
    <xf numFmtId="0" fontId="0" fillId="9" borderId="9" xfId="0" applyFill="1" applyBorder="1" applyAlignment="1">
      <alignment horizontal="center"/>
    </xf>
    <xf numFmtId="0" fontId="0" fillId="9" borderId="11" xfId="0" applyFont="1" applyFill="1" applyBorder="1" applyAlignment="1">
      <alignment horizontal="left" vertical="center"/>
    </xf>
    <xf numFmtId="12" fontId="1" fillId="4" borderId="19" xfId="0" quotePrefix="1" applyNumberFormat="1" applyFont="1" applyFill="1" applyBorder="1" applyAlignment="1">
      <alignment horizontal="center" vertical="center"/>
    </xf>
    <xf numFmtId="12" fontId="1" fillId="4" borderId="9" xfId="0" quotePrefix="1" applyNumberFormat="1" applyFont="1" applyFill="1" applyBorder="1" applyAlignment="1">
      <alignment horizontal="center" vertical="center"/>
    </xf>
    <xf numFmtId="12" fontId="1" fillId="4" borderId="14" xfId="0" quotePrefix="1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9" xfId="0" applyFont="1" applyFill="1" applyBorder="1"/>
    <xf numFmtId="0" fontId="0" fillId="4" borderId="2" xfId="0" applyFont="1" applyFill="1" applyBorder="1"/>
    <xf numFmtId="0" fontId="0" fillId="4" borderId="14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vertical="center" wrapText="1"/>
    </xf>
    <xf numFmtId="0" fontId="0" fillId="4" borderId="11" xfId="0" applyFill="1" applyBorder="1" applyAlignment="1">
      <alignment wrapText="1"/>
    </xf>
    <xf numFmtId="0" fontId="0" fillId="4" borderId="2" xfId="0" applyFill="1" applyBorder="1" applyAlignment="1">
      <alignment wrapText="1"/>
    </xf>
    <xf numFmtId="1" fontId="0" fillId="4" borderId="19" xfId="0" quotePrefix="1" applyNumberFormat="1" applyFont="1" applyFill="1" applyBorder="1" applyAlignment="1">
      <alignment horizontal="center"/>
    </xf>
    <xf numFmtId="1" fontId="0" fillId="4" borderId="2" xfId="0" quotePrefix="1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4" borderId="1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1" fontId="0" fillId="4" borderId="11" xfId="0" quotePrefix="1" applyNumberFormat="1" applyFill="1" applyBorder="1" applyAlignment="1">
      <alignment horizontal="center"/>
    </xf>
    <xf numFmtId="1" fontId="0" fillId="4" borderId="2" xfId="0" quotePrefix="1" applyNumberForma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14" xfId="0" applyFont="1" applyFill="1" applyBorder="1" applyAlignment="1">
      <alignment horizontal="center" vertical="center"/>
    </xf>
    <xf numFmtId="1" fontId="0" fillId="9" borderId="11" xfId="0" quotePrefix="1" applyNumberFormat="1" applyFont="1" applyFill="1" applyBorder="1" applyAlignment="1">
      <alignment horizontal="center" vertical="center"/>
    </xf>
    <xf numFmtId="1" fontId="0" fillId="9" borderId="14" xfId="0" quotePrefix="1" applyNumberFormat="1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left" vertical="center"/>
    </xf>
    <xf numFmtId="0" fontId="0" fillId="3" borderId="14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/>
    </xf>
    <xf numFmtId="0" fontId="0" fillId="4" borderId="11" xfId="0" applyFill="1" applyBorder="1"/>
    <xf numFmtId="0" fontId="0" fillId="4" borderId="9" xfId="0" applyFill="1" applyBorder="1"/>
    <xf numFmtId="0" fontId="0" fillId="4" borderId="11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1" fontId="0" fillId="4" borderId="9" xfId="0" quotePrefix="1" applyNumberFormat="1" applyFill="1" applyBorder="1" applyAlignment="1">
      <alignment horizontal="center"/>
    </xf>
    <xf numFmtId="0" fontId="0" fillId="4" borderId="19" xfId="0" applyFill="1" applyBorder="1"/>
    <xf numFmtId="0" fontId="0" fillId="4" borderId="2" xfId="0" applyFill="1" applyBorder="1"/>
    <xf numFmtId="1" fontId="0" fillId="4" borderId="19" xfId="0" quotePrefix="1" applyNumberFormat="1" applyFill="1" applyBorder="1" applyAlignment="1">
      <alignment horizontal="center"/>
    </xf>
    <xf numFmtId="0" fontId="0" fillId="4" borderId="9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1" fillId="2" borderId="19" xfId="0" quotePrefix="1" applyFont="1" applyFill="1" applyBorder="1" applyAlignment="1">
      <alignment horizontal="center" vertical="center"/>
    </xf>
    <xf numFmtId="0" fontId="1" fillId="2" borderId="9" xfId="0" quotePrefix="1" applyFont="1" applyFill="1" applyBorder="1" applyAlignment="1">
      <alignment horizontal="center" vertical="center"/>
    </xf>
    <xf numFmtId="0" fontId="1" fillId="2" borderId="14" xfId="0" quotePrefix="1" applyFont="1" applyFill="1" applyBorder="1" applyAlignment="1">
      <alignment horizontal="center" vertical="center"/>
    </xf>
    <xf numFmtId="0" fontId="0" fillId="2" borderId="19" xfId="0" applyFont="1" applyFill="1" applyBorder="1"/>
    <xf numFmtId="0" fontId="0" fillId="2" borderId="9" xfId="0" applyFont="1" applyFill="1" applyBorder="1"/>
    <xf numFmtId="0" fontId="0" fillId="2" borderId="2" xfId="0" applyFont="1" applyFill="1" applyBorder="1"/>
    <xf numFmtId="0" fontId="0" fillId="2" borderId="22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1" fillId="9" borderId="10" xfId="0" applyFont="1" applyFill="1" applyBorder="1" applyAlignment="1">
      <alignment vertical="center"/>
    </xf>
    <xf numFmtId="0" fontId="1" fillId="9" borderId="13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0" fillId="9" borderId="11" xfId="0" applyFont="1" applyFill="1" applyBorder="1" applyAlignment="1">
      <alignment horizontal="left" vertical="center" wrapText="1"/>
    </xf>
    <xf numFmtId="0" fontId="0" fillId="9" borderId="11" xfId="0" applyFont="1" applyFill="1" applyBorder="1" applyAlignment="1">
      <alignment vertical="center"/>
    </xf>
    <xf numFmtId="0" fontId="0" fillId="9" borderId="14" xfId="0" applyFont="1" applyFill="1" applyBorder="1" applyAlignment="1">
      <alignment vertical="center"/>
    </xf>
    <xf numFmtId="0" fontId="0" fillId="9" borderId="11" xfId="0" applyFont="1" applyFill="1" applyBorder="1" applyAlignment="1">
      <alignment vertical="center" wrapText="1"/>
    </xf>
    <xf numFmtId="0" fontId="0" fillId="3" borderId="19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1" fontId="1" fillId="2" borderId="19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4" xfId="0" applyNumberFormat="1" applyFont="1" applyFill="1" applyBorder="1" applyAlignment="1">
      <alignment horizontal="center" vertical="center"/>
    </xf>
    <xf numFmtId="1" fontId="0" fillId="2" borderId="19" xfId="0" quotePrefix="1" applyNumberFormat="1" applyFont="1" applyFill="1" applyBorder="1" applyAlignment="1">
      <alignment horizontal="center"/>
    </xf>
    <xf numFmtId="1" fontId="0" fillId="2" borderId="9" xfId="0" quotePrefix="1" applyNumberFormat="1" applyFont="1" applyFill="1" applyBorder="1" applyAlignment="1">
      <alignment horizontal="center"/>
    </xf>
    <xf numFmtId="1" fontId="0" fillId="2" borderId="2" xfId="0" quotePrefix="1" applyNumberFormat="1" applyFont="1" applyFill="1" applyBorder="1" applyAlignment="1">
      <alignment horizontal="center"/>
    </xf>
    <xf numFmtId="16" fontId="1" fillId="3" borderId="19" xfId="0" quotePrefix="1" applyNumberFormat="1" applyFont="1" applyFill="1" applyBorder="1" applyAlignment="1">
      <alignment horizontal="center" vertical="center"/>
    </xf>
    <xf numFmtId="0" fontId="1" fillId="3" borderId="14" xfId="0" quotePrefix="1" applyFont="1" applyFill="1" applyBorder="1" applyAlignment="1">
      <alignment horizontal="center" vertical="center"/>
    </xf>
    <xf numFmtId="1" fontId="1" fillId="3" borderId="19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4" borderId="31" xfId="0" applyFont="1" applyFill="1" applyBorder="1" applyAlignment="1">
      <alignment horizontal="center" wrapText="1"/>
    </xf>
    <xf numFmtId="0" fontId="0" fillId="4" borderId="38" xfId="0" applyFont="1" applyFill="1" applyBorder="1" applyAlignment="1">
      <alignment horizontal="center" wrapText="1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 vertical="center"/>
    </xf>
    <xf numFmtId="1" fontId="4" fillId="4" borderId="11" xfId="0" quotePrefix="1" applyNumberFormat="1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1" fontId="4" fillId="4" borderId="2" xfId="0" quotePrefix="1" applyNumberFormat="1" applyFont="1" applyFill="1" applyBorder="1" applyAlignment="1">
      <alignment horizontal="center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 vertical="center"/>
    </xf>
    <xf numFmtId="1" fontId="4" fillId="4" borderId="19" xfId="0" quotePrefix="1" applyNumberFormat="1" applyFont="1" applyFill="1" applyBorder="1" applyAlignment="1">
      <alignment horizontal="center"/>
    </xf>
    <xf numFmtId="0" fontId="4" fillId="4" borderId="9" xfId="0" applyFont="1" applyFill="1" applyBorder="1"/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1" fontId="4" fillId="4" borderId="9" xfId="0" quotePrefix="1" applyNumberFormat="1" applyFont="1" applyFill="1" applyBorder="1" applyAlignment="1">
      <alignment horizontal="center"/>
    </xf>
    <xf numFmtId="1" fontId="4" fillId="8" borderId="9" xfId="0" quotePrefix="1" applyNumberFormat="1" applyFont="1" applyFill="1" applyBorder="1" applyAlignment="1">
      <alignment horizontal="center"/>
    </xf>
    <xf numFmtId="0" fontId="3" fillId="8" borderId="14" xfId="0" applyFont="1" applyFill="1" applyBorder="1" applyAlignment="1">
      <alignment horizontal="center"/>
    </xf>
    <xf numFmtId="1" fontId="3" fillId="8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DCFD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74"/>
  <sheetViews>
    <sheetView tabSelected="1" showRuler="0" showWhiteSpace="0" topLeftCell="B37" zoomScale="120" zoomScaleNormal="120" workbookViewId="0">
      <selection activeCell="E68" sqref="E68"/>
    </sheetView>
  </sheetViews>
  <sheetFormatPr defaultRowHeight="14.35" x14ac:dyDescent="0.5"/>
  <cols>
    <col min="1" max="1" width="19.234375" customWidth="1"/>
    <col min="2" max="2" width="23.234375" customWidth="1"/>
    <col min="3" max="3" width="20.703125" style="58" customWidth="1"/>
    <col min="4" max="4" width="16.5859375" style="1" customWidth="1"/>
    <col min="5" max="5" width="10" style="1" customWidth="1"/>
    <col min="6" max="6" width="17.8203125" customWidth="1"/>
    <col min="7" max="8" width="4.234375" style="51" customWidth="1"/>
    <col min="9" max="9" width="3.87890625" style="60" customWidth="1"/>
    <col min="10" max="10" width="21.41015625" hidden="1" customWidth="1"/>
    <col min="11" max="11" width="5.1171875" style="65" customWidth="1"/>
    <col min="12" max="12" width="4.41015625" style="7" customWidth="1"/>
    <col min="13" max="13" width="4.703125" style="65" customWidth="1"/>
    <col min="14" max="14" width="14.234375" customWidth="1"/>
  </cols>
  <sheetData>
    <row r="1" spans="1:39" ht="30" customHeight="1" thickBot="1" x14ac:dyDescent="0.55000000000000004">
      <c r="A1" s="46" t="s">
        <v>0</v>
      </c>
      <c r="B1" s="47" t="s">
        <v>3</v>
      </c>
      <c r="C1" s="52" t="s">
        <v>70</v>
      </c>
      <c r="D1" s="48" t="s">
        <v>46</v>
      </c>
      <c r="E1" s="137" t="s">
        <v>13</v>
      </c>
      <c r="F1" s="47" t="s">
        <v>10</v>
      </c>
      <c r="G1" s="307" t="s">
        <v>1</v>
      </c>
      <c r="H1" s="308"/>
      <c r="I1" s="309"/>
      <c r="J1" s="42" t="s">
        <v>2</v>
      </c>
      <c r="K1" s="305" t="s">
        <v>92</v>
      </c>
      <c r="L1" s="306"/>
      <c r="M1" s="306"/>
      <c r="N1" s="132" t="s">
        <v>82</v>
      </c>
    </row>
    <row r="2" spans="1:39" x14ac:dyDescent="0.5">
      <c r="A2" s="225" t="s">
        <v>6</v>
      </c>
      <c r="B2" s="300" t="s">
        <v>20</v>
      </c>
      <c r="C2" s="300" t="s">
        <v>74</v>
      </c>
      <c r="D2" s="267" t="s">
        <v>120</v>
      </c>
      <c r="E2" s="271" t="s">
        <v>96</v>
      </c>
      <c r="F2" s="122" t="s">
        <v>110</v>
      </c>
      <c r="G2" s="155">
        <v>4</v>
      </c>
      <c r="H2" s="148" t="s">
        <v>45</v>
      </c>
      <c r="I2" s="156">
        <v>4</v>
      </c>
      <c r="J2" s="121"/>
      <c r="K2" s="262">
        <f>G2+G3+G4+G5+G6+G7+G8</f>
        <v>16</v>
      </c>
      <c r="L2" s="262" t="s">
        <v>45</v>
      </c>
      <c r="M2" s="260">
        <f>I2+I3+I4+I5+I6+I7+I8</f>
        <v>16</v>
      </c>
      <c r="N2" s="258" t="s">
        <v>97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s="23" customFormat="1" ht="10.7" customHeight="1" x14ac:dyDescent="0.5">
      <c r="A3" s="265"/>
      <c r="B3" s="273"/>
      <c r="C3" s="273"/>
      <c r="D3" s="272"/>
      <c r="E3" s="272"/>
      <c r="F3" s="380" t="s">
        <v>32</v>
      </c>
      <c r="G3" s="381">
        <v>1</v>
      </c>
      <c r="H3" s="382" t="s">
        <v>45</v>
      </c>
      <c r="I3" s="383">
        <v>1</v>
      </c>
      <c r="J3" s="120"/>
      <c r="K3" s="263"/>
      <c r="L3" s="263"/>
      <c r="M3" s="261"/>
      <c r="N3" s="259"/>
    </row>
    <row r="4" spans="1:39" s="23" customFormat="1" ht="4.3499999999999996" customHeight="1" x14ac:dyDescent="0.5">
      <c r="A4" s="265"/>
      <c r="B4" s="273"/>
      <c r="C4" s="273"/>
      <c r="D4" s="272"/>
      <c r="E4" s="272"/>
      <c r="F4" s="384"/>
      <c r="G4" s="385"/>
      <c r="H4" s="386"/>
      <c r="I4" s="387"/>
      <c r="J4" s="22"/>
      <c r="K4" s="263"/>
      <c r="L4" s="263"/>
      <c r="M4" s="261"/>
      <c r="N4" s="259"/>
    </row>
    <row r="5" spans="1:39" s="23" customFormat="1" ht="14.7" customHeight="1" x14ac:dyDescent="0.5">
      <c r="A5" s="265"/>
      <c r="B5" s="273"/>
      <c r="C5" s="273"/>
      <c r="D5" s="272"/>
      <c r="E5" s="272"/>
      <c r="F5" s="301" t="s">
        <v>93</v>
      </c>
      <c r="G5" s="296">
        <v>3</v>
      </c>
      <c r="H5" s="310" t="s">
        <v>45</v>
      </c>
      <c r="I5" s="312">
        <v>3</v>
      </c>
      <c r="J5" s="22"/>
      <c r="K5" s="263"/>
      <c r="L5" s="263"/>
      <c r="M5" s="261"/>
      <c r="N5" s="259"/>
    </row>
    <row r="6" spans="1:39" s="23" customFormat="1" ht="2.7" customHeight="1" x14ac:dyDescent="0.5">
      <c r="A6" s="265"/>
      <c r="B6" s="273"/>
      <c r="C6" s="273"/>
      <c r="D6" s="272"/>
      <c r="E6" s="272"/>
      <c r="F6" s="302"/>
      <c r="G6" s="270"/>
      <c r="H6" s="311"/>
      <c r="I6" s="313"/>
      <c r="J6" s="2"/>
      <c r="K6" s="263"/>
      <c r="L6" s="263"/>
      <c r="M6" s="261"/>
      <c r="N6" s="259"/>
    </row>
    <row r="7" spans="1:39" s="23" customFormat="1" x14ac:dyDescent="0.5">
      <c r="A7" s="265"/>
      <c r="B7" s="273"/>
      <c r="C7" s="273"/>
      <c r="D7" s="272"/>
      <c r="E7" s="272"/>
      <c r="F7" s="22" t="s">
        <v>25</v>
      </c>
      <c r="G7" s="157">
        <v>4</v>
      </c>
      <c r="H7" s="149" t="s">
        <v>45</v>
      </c>
      <c r="I7" s="158">
        <v>4</v>
      </c>
      <c r="J7" s="22"/>
      <c r="K7" s="263"/>
      <c r="L7" s="263"/>
      <c r="M7" s="261"/>
      <c r="N7" s="259"/>
    </row>
    <row r="8" spans="1:39" s="23" customFormat="1" ht="14.7" thickBot="1" x14ac:dyDescent="0.55000000000000004">
      <c r="A8" s="226"/>
      <c r="B8" s="228"/>
      <c r="C8" s="228"/>
      <c r="D8" s="299"/>
      <c r="E8" s="299"/>
      <c r="F8" s="19" t="s">
        <v>26</v>
      </c>
      <c r="G8" s="159">
        <v>4</v>
      </c>
      <c r="H8" s="150" t="s">
        <v>45</v>
      </c>
      <c r="I8" s="160">
        <v>4</v>
      </c>
      <c r="J8" s="19"/>
      <c r="K8" s="264"/>
      <c r="L8" s="264"/>
      <c r="M8" s="277"/>
      <c r="N8" s="266"/>
    </row>
    <row r="9" spans="1:39" x14ac:dyDescent="0.5">
      <c r="A9" s="225" t="s">
        <v>44</v>
      </c>
      <c r="B9" s="227" t="s">
        <v>15</v>
      </c>
      <c r="C9" s="300" t="s">
        <v>81</v>
      </c>
      <c r="D9" s="267" t="s">
        <v>119</v>
      </c>
      <c r="E9" s="271" t="s">
        <v>96</v>
      </c>
      <c r="F9" s="297" t="s">
        <v>22</v>
      </c>
      <c r="G9" s="314">
        <v>2</v>
      </c>
      <c r="H9" s="316" t="s">
        <v>45</v>
      </c>
      <c r="I9" s="303">
        <v>3</v>
      </c>
      <c r="J9" s="33"/>
      <c r="K9" s="262">
        <f>G9+G11+G12</f>
        <v>10</v>
      </c>
      <c r="L9" s="262" t="s">
        <v>45</v>
      </c>
      <c r="M9" s="260">
        <f>I9+I11+I12</f>
        <v>11</v>
      </c>
      <c r="N9" s="293" t="s">
        <v>99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</row>
    <row r="10" spans="1:39" ht="3" customHeight="1" x14ac:dyDescent="0.5">
      <c r="A10" s="265"/>
      <c r="B10" s="273"/>
      <c r="C10" s="273"/>
      <c r="D10" s="276"/>
      <c r="E10" s="272"/>
      <c r="F10" s="298"/>
      <c r="G10" s="315"/>
      <c r="H10" s="311"/>
      <c r="I10" s="304"/>
      <c r="J10" s="5"/>
      <c r="K10" s="263"/>
      <c r="L10" s="263"/>
      <c r="M10" s="263"/>
      <c r="N10" s="294"/>
    </row>
    <row r="11" spans="1:39" x14ac:dyDescent="0.5">
      <c r="A11" s="265"/>
      <c r="B11" s="273"/>
      <c r="C11" s="273"/>
      <c r="D11" s="276"/>
      <c r="E11" s="272"/>
      <c r="F11" s="14" t="s">
        <v>30</v>
      </c>
      <c r="G11" s="15">
        <v>4</v>
      </c>
      <c r="H11" s="149" t="s">
        <v>45</v>
      </c>
      <c r="I11" s="161">
        <v>4</v>
      </c>
      <c r="J11" s="14"/>
      <c r="K11" s="263"/>
      <c r="L11" s="263"/>
      <c r="M11" s="263"/>
      <c r="N11" s="294"/>
    </row>
    <row r="12" spans="1:39" s="20" customFormat="1" ht="14.7" thickBot="1" x14ac:dyDescent="0.55000000000000004">
      <c r="A12" s="226"/>
      <c r="B12" s="228"/>
      <c r="C12" s="228"/>
      <c r="D12" s="268"/>
      <c r="E12" s="299"/>
      <c r="F12" s="17" t="s">
        <v>26</v>
      </c>
      <c r="G12" s="36">
        <v>4</v>
      </c>
      <c r="H12" s="150" t="s">
        <v>45</v>
      </c>
      <c r="I12" s="162">
        <v>4</v>
      </c>
      <c r="J12" s="17"/>
      <c r="K12" s="264"/>
      <c r="L12" s="264"/>
      <c r="M12" s="264"/>
      <c r="N12" s="295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</row>
    <row r="13" spans="1:39" s="23" customFormat="1" x14ac:dyDescent="0.5">
      <c r="A13" s="225" t="s">
        <v>6</v>
      </c>
      <c r="B13" s="227" t="s">
        <v>16</v>
      </c>
      <c r="C13" s="227" t="s">
        <v>71</v>
      </c>
      <c r="D13" s="300" t="s">
        <v>118</v>
      </c>
      <c r="E13" s="271" t="s">
        <v>96</v>
      </c>
      <c r="F13" s="119" t="s">
        <v>24</v>
      </c>
      <c r="G13" s="163">
        <v>1</v>
      </c>
      <c r="H13" s="151" t="s">
        <v>45</v>
      </c>
      <c r="I13" s="164">
        <v>1</v>
      </c>
      <c r="J13" s="118"/>
      <c r="K13" s="262">
        <f>G13+G14+G15</f>
        <v>9</v>
      </c>
      <c r="L13" s="262" t="s">
        <v>45</v>
      </c>
      <c r="M13" s="260">
        <f>I13+I14+I15</f>
        <v>9</v>
      </c>
      <c r="N13" s="289" t="s">
        <v>98</v>
      </c>
    </row>
    <row r="14" spans="1:39" s="23" customFormat="1" x14ac:dyDescent="0.5">
      <c r="A14" s="265"/>
      <c r="B14" s="273"/>
      <c r="C14" s="273"/>
      <c r="D14" s="338"/>
      <c r="E14" s="272"/>
      <c r="F14" s="5" t="s">
        <v>31</v>
      </c>
      <c r="G14" s="10">
        <v>4</v>
      </c>
      <c r="H14" s="152" t="s">
        <v>45</v>
      </c>
      <c r="I14" s="165">
        <v>4</v>
      </c>
      <c r="J14" s="5"/>
      <c r="K14" s="263"/>
      <c r="L14" s="263"/>
      <c r="M14" s="263"/>
      <c r="N14" s="259"/>
    </row>
    <row r="15" spans="1:39" ht="14.7" thickBot="1" x14ac:dyDescent="0.55000000000000004">
      <c r="A15" s="226"/>
      <c r="B15" s="228"/>
      <c r="C15" s="228"/>
      <c r="D15" s="339"/>
      <c r="E15" s="299"/>
      <c r="F15" s="17" t="s">
        <v>26</v>
      </c>
      <c r="G15" s="36">
        <v>4</v>
      </c>
      <c r="H15" s="150" t="s">
        <v>45</v>
      </c>
      <c r="I15" s="162">
        <v>4</v>
      </c>
      <c r="J15" s="17"/>
      <c r="K15" s="264"/>
      <c r="L15" s="263"/>
      <c r="M15" s="263"/>
      <c r="N15" s="259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</row>
    <row r="16" spans="1:39" x14ac:dyDescent="0.5">
      <c r="A16" s="225" t="s">
        <v>6</v>
      </c>
      <c r="B16" s="227" t="s">
        <v>19</v>
      </c>
      <c r="C16" s="300" t="s">
        <v>75</v>
      </c>
      <c r="D16" s="271" t="s">
        <v>47</v>
      </c>
      <c r="E16" s="271" t="s">
        <v>96</v>
      </c>
      <c r="F16" s="388" t="s">
        <v>32</v>
      </c>
      <c r="G16" s="389">
        <v>1</v>
      </c>
      <c r="H16" s="390" t="s">
        <v>45</v>
      </c>
      <c r="I16" s="391">
        <v>1</v>
      </c>
      <c r="J16" s="34"/>
      <c r="K16" s="262">
        <f>G16+G19+G20+G22</f>
        <v>7</v>
      </c>
      <c r="L16" s="262" t="s">
        <v>45</v>
      </c>
      <c r="M16" s="260">
        <f>I16+I19+I20+I22</f>
        <v>9</v>
      </c>
      <c r="N16" s="258" t="s">
        <v>100</v>
      </c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</row>
    <row r="17" spans="1:39" ht="0.95" customHeight="1" x14ac:dyDescent="0.5">
      <c r="A17" s="265"/>
      <c r="B17" s="273"/>
      <c r="C17" s="273"/>
      <c r="D17" s="272"/>
      <c r="E17" s="272"/>
      <c r="F17" s="392"/>
      <c r="G17" s="393"/>
      <c r="H17" s="394"/>
      <c r="I17" s="395"/>
      <c r="J17" s="33"/>
      <c r="K17" s="263"/>
      <c r="L17" s="263"/>
      <c r="M17" s="261"/>
      <c r="N17" s="259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</row>
    <row r="18" spans="1:39" ht="2.1" hidden="1" customHeight="1" x14ac:dyDescent="0.5">
      <c r="A18" s="265"/>
      <c r="B18" s="273"/>
      <c r="C18" s="273"/>
      <c r="D18" s="272"/>
      <c r="E18" s="272"/>
      <c r="F18" s="384"/>
      <c r="G18" s="385"/>
      <c r="H18" s="386"/>
      <c r="I18" s="387"/>
      <c r="J18" s="24"/>
      <c r="K18" s="263"/>
      <c r="L18" s="263"/>
      <c r="M18" s="261"/>
      <c r="N18" s="259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</row>
    <row r="19" spans="1:39" ht="16" customHeight="1" x14ac:dyDescent="0.5">
      <c r="A19" s="265"/>
      <c r="B19" s="273"/>
      <c r="C19" s="273"/>
      <c r="D19" s="272"/>
      <c r="E19" s="272"/>
      <c r="F19" s="5" t="s">
        <v>24</v>
      </c>
      <c r="G19" s="10">
        <v>1</v>
      </c>
      <c r="H19" s="149" t="s">
        <v>45</v>
      </c>
      <c r="I19" s="165">
        <v>1</v>
      </c>
      <c r="J19" s="133"/>
      <c r="K19" s="263"/>
      <c r="L19" s="263"/>
      <c r="M19" s="261"/>
      <c r="N19" s="259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ht="15" customHeight="1" x14ac:dyDescent="0.5">
      <c r="A20" s="265"/>
      <c r="B20" s="273"/>
      <c r="C20" s="273"/>
      <c r="D20" s="272"/>
      <c r="E20" s="272"/>
      <c r="F20" s="301" t="s">
        <v>83</v>
      </c>
      <c r="G20" s="296">
        <v>2</v>
      </c>
      <c r="H20" s="310" t="s">
        <v>45</v>
      </c>
      <c r="I20" s="312">
        <v>3</v>
      </c>
      <c r="J20" s="2"/>
      <c r="K20" s="263"/>
      <c r="L20" s="263"/>
      <c r="M20" s="261"/>
      <c r="N20" s="259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</row>
    <row r="21" spans="1:39" ht="13.7" hidden="1" customHeight="1" x14ac:dyDescent="0.5">
      <c r="A21" s="265"/>
      <c r="B21" s="273"/>
      <c r="C21" s="273"/>
      <c r="D21" s="272"/>
      <c r="E21" s="272"/>
      <c r="F21" s="302"/>
      <c r="G21" s="270"/>
      <c r="H21" s="311"/>
      <c r="I21" s="313"/>
      <c r="J21" s="2"/>
      <c r="K21" s="263"/>
      <c r="L21" s="263"/>
      <c r="M21" s="261"/>
      <c r="N21" s="259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ht="14.7" thickBot="1" x14ac:dyDescent="0.55000000000000004">
      <c r="A22" s="265"/>
      <c r="B22" s="273"/>
      <c r="C22" s="273"/>
      <c r="D22" s="272"/>
      <c r="E22" s="272"/>
      <c r="F22" s="107" t="s">
        <v>26</v>
      </c>
      <c r="G22" s="166">
        <v>3</v>
      </c>
      <c r="H22" s="153" t="s">
        <v>45</v>
      </c>
      <c r="I22" s="167">
        <v>4</v>
      </c>
      <c r="J22" s="135"/>
      <c r="K22" s="263"/>
      <c r="L22" s="263"/>
      <c r="M22" s="261"/>
      <c r="N22" s="259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x14ac:dyDescent="0.5">
      <c r="A23" s="225" t="s">
        <v>6</v>
      </c>
      <c r="B23" s="227" t="s">
        <v>86</v>
      </c>
      <c r="C23" s="227" t="s">
        <v>87</v>
      </c>
      <c r="D23" s="267" t="s">
        <v>121</v>
      </c>
      <c r="E23" s="271" t="s">
        <v>96</v>
      </c>
      <c r="F23" s="31" t="s">
        <v>23</v>
      </c>
      <c r="G23" s="168">
        <v>3</v>
      </c>
      <c r="H23" s="151" t="s">
        <v>45</v>
      </c>
      <c r="I23" s="169">
        <v>4</v>
      </c>
      <c r="J23" s="31"/>
      <c r="K23" s="262">
        <f>G23+G24+G25</f>
        <v>8</v>
      </c>
      <c r="L23" s="262" t="s">
        <v>45</v>
      </c>
      <c r="M23" s="260">
        <f>I23+I24+I25</f>
        <v>10</v>
      </c>
      <c r="N23" s="258" t="s">
        <v>37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ht="14.35" customHeight="1" x14ac:dyDescent="0.5">
      <c r="A24" s="265"/>
      <c r="B24" s="273"/>
      <c r="C24" s="273"/>
      <c r="D24" s="276"/>
      <c r="E24" s="272"/>
      <c r="F24" s="142" t="s">
        <v>126</v>
      </c>
      <c r="G24" s="157">
        <v>2</v>
      </c>
      <c r="H24" s="154" t="s">
        <v>45</v>
      </c>
      <c r="I24" s="158">
        <v>2</v>
      </c>
      <c r="J24" s="142"/>
      <c r="K24" s="263"/>
      <c r="L24" s="263"/>
      <c r="M24" s="261"/>
      <c r="N24" s="259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ht="14.7" thickBot="1" x14ac:dyDescent="0.55000000000000004">
      <c r="A25" s="226"/>
      <c r="B25" s="228"/>
      <c r="C25" s="228"/>
      <c r="D25" s="268"/>
      <c r="E25" s="299"/>
      <c r="F25" s="19" t="s">
        <v>26</v>
      </c>
      <c r="G25" s="159">
        <v>3</v>
      </c>
      <c r="H25" s="150" t="s">
        <v>45</v>
      </c>
      <c r="I25" s="160">
        <v>4</v>
      </c>
      <c r="J25" s="19"/>
      <c r="K25" s="264"/>
      <c r="L25" s="264"/>
      <c r="M25" s="277"/>
      <c r="N25" s="266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x14ac:dyDescent="0.5">
      <c r="A26" s="225" t="s">
        <v>6</v>
      </c>
      <c r="B26" s="227" t="s">
        <v>88</v>
      </c>
      <c r="C26" s="227" t="s">
        <v>87</v>
      </c>
      <c r="D26" s="267" t="s">
        <v>117</v>
      </c>
      <c r="E26" s="271" t="s">
        <v>96</v>
      </c>
      <c r="F26" s="136" t="s">
        <v>69</v>
      </c>
      <c r="G26" s="170">
        <v>4</v>
      </c>
      <c r="H26" s="155" t="s">
        <v>45</v>
      </c>
      <c r="I26" s="164">
        <v>4</v>
      </c>
      <c r="J26" s="136"/>
      <c r="K26" s="262">
        <f>G26+G27</f>
        <v>8</v>
      </c>
      <c r="L26" s="262" t="s">
        <v>45</v>
      </c>
      <c r="M26" s="260">
        <f>I26+I27</f>
        <v>8</v>
      </c>
      <c r="N26" s="258" t="s">
        <v>101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ht="14.7" thickBot="1" x14ac:dyDescent="0.55000000000000004">
      <c r="A27" s="226"/>
      <c r="B27" s="228"/>
      <c r="C27" s="228"/>
      <c r="D27" s="268"/>
      <c r="E27" s="299"/>
      <c r="F27" s="135" t="s">
        <v>26</v>
      </c>
      <c r="G27" s="166">
        <v>4</v>
      </c>
      <c r="H27" s="171" t="s">
        <v>45</v>
      </c>
      <c r="I27" s="167">
        <v>4</v>
      </c>
      <c r="J27" s="2"/>
      <c r="K27" s="264"/>
      <c r="L27" s="264"/>
      <c r="M27" s="277"/>
      <c r="N27" s="266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ht="14.7" thickBot="1" x14ac:dyDescent="0.55000000000000004">
      <c r="A28" s="225" t="s">
        <v>6</v>
      </c>
      <c r="B28" s="227" t="s">
        <v>43</v>
      </c>
      <c r="C28" s="274" t="s">
        <v>127</v>
      </c>
      <c r="D28" s="267" t="s">
        <v>76</v>
      </c>
      <c r="E28" s="271" t="s">
        <v>95</v>
      </c>
      <c r="F28" s="335" t="s">
        <v>23</v>
      </c>
      <c r="G28" s="269">
        <v>3</v>
      </c>
      <c r="H28" s="314" t="s">
        <v>45</v>
      </c>
      <c r="I28" s="337">
        <v>4</v>
      </c>
      <c r="J28" s="108"/>
      <c r="K28" s="262">
        <f>G28+G29+G30+G31</f>
        <v>5</v>
      </c>
      <c r="L28" s="262" t="s">
        <v>45</v>
      </c>
      <c r="M28" s="260">
        <f>I28+I29+I30+I31</f>
        <v>8</v>
      </c>
      <c r="N28" s="258" t="s">
        <v>102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ht="3" customHeight="1" x14ac:dyDescent="0.5">
      <c r="A29" s="265"/>
      <c r="B29" s="273"/>
      <c r="C29" s="275"/>
      <c r="D29" s="276"/>
      <c r="E29" s="272"/>
      <c r="F29" s="336"/>
      <c r="G29" s="270"/>
      <c r="H29" s="315"/>
      <c r="I29" s="313"/>
      <c r="J29" s="31"/>
      <c r="K29" s="263"/>
      <c r="L29" s="263"/>
      <c r="M29" s="261"/>
      <c r="N29" s="259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ht="15.75" customHeight="1" thickBot="1" x14ac:dyDescent="0.55000000000000004">
      <c r="A30" s="265"/>
      <c r="B30" s="273"/>
      <c r="C30" s="275"/>
      <c r="D30" s="276"/>
      <c r="E30" s="272"/>
      <c r="F30" s="330" t="s">
        <v>26</v>
      </c>
      <c r="G30" s="296">
        <v>2</v>
      </c>
      <c r="H30" s="332" t="s">
        <v>45</v>
      </c>
      <c r="I30" s="312">
        <v>4</v>
      </c>
      <c r="J30" s="32"/>
      <c r="K30" s="263"/>
      <c r="L30" s="263"/>
      <c r="M30" s="261"/>
      <c r="N30" s="259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ht="30.75" hidden="1" customHeight="1" thickBot="1" x14ac:dyDescent="0.55000000000000004">
      <c r="A31" s="265"/>
      <c r="B31" s="273"/>
      <c r="C31" s="275"/>
      <c r="D31" s="276"/>
      <c r="E31" s="272"/>
      <c r="F31" s="331"/>
      <c r="G31" s="329"/>
      <c r="H31" s="333"/>
      <c r="I31" s="334"/>
      <c r="J31" s="22"/>
      <c r="K31" s="263"/>
      <c r="L31" s="264"/>
      <c r="M31" s="261"/>
      <c r="N31" s="259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ht="15.35" customHeight="1" x14ac:dyDescent="0.5">
      <c r="A32" s="225" t="s">
        <v>6</v>
      </c>
      <c r="B32" s="227" t="s">
        <v>136</v>
      </c>
      <c r="C32" s="274" t="s">
        <v>137</v>
      </c>
      <c r="D32" s="267"/>
      <c r="E32" s="271"/>
      <c r="F32" s="204" t="s">
        <v>93</v>
      </c>
      <c r="G32" s="206">
        <v>1</v>
      </c>
      <c r="H32" s="199" t="s">
        <v>45</v>
      </c>
      <c r="I32" s="205">
        <v>1</v>
      </c>
      <c r="J32" s="204"/>
      <c r="K32" s="262">
        <f>G32+G33</f>
        <v>2</v>
      </c>
      <c r="L32" s="262" t="s">
        <v>45</v>
      </c>
      <c r="M32" s="260">
        <f>I32+I33</f>
        <v>3</v>
      </c>
      <c r="N32" s="258" t="s">
        <v>130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39" ht="16.350000000000001" customHeight="1" thickBot="1" x14ac:dyDescent="0.55000000000000004">
      <c r="A33" s="226"/>
      <c r="B33" s="228"/>
      <c r="C33" s="317"/>
      <c r="D33" s="268"/>
      <c r="E33" s="299"/>
      <c r="F33" s="19" t="s">
        <v>26</v>
      </c>
      <c r="G33" s="159">
        <v>1</v>
      </c>
      <c r="H33" s="36" t="s">
        <v>45</v>
      </c>
      <c r="I33" s="160">
        <v>2</v>
      </c>
      <c r="J33" s="32"/>
      <c r="K33" s="264"/>
      <c r="L33" s="264"/>
      <c r="M33" s="277"/>
      <c r="N33" s="266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</row>
    <row r="34" spans="1:39" ht="30.75" customHeight="1" x14ac:dyDescent="0.5">
      <c r="A34" s="225" t="s">
        <v>6</v>
      </c>
      <c r="B34" s="227" t="s">
        <v>90</v>
      </c>
      <c r="C34" s="274" t="s">
        <v>125</v>
      </c>
      <c r="D34" s="267" t="s">
        <v>48</v>
      </c>
      <c r="E34" s="271" t="s">
        <v>96</v>
      </c>
      <c r="F34" s="138" t="s">
        <v>111</v>
      </c>
      <c r="G34" s="170">
        <v>2</v>
      </c>
      <c r="H34" s="155" t="s">
        <v>45</v>
      </c>
      <c r="I34" s="164">
        <v>2</v>
      </c>
      <c r="J34" s="138"/>
      <c r="K34" s="262">
        <f>G34+G35+G36</f>
        <v>9</v>
      </c>
      <c r="L34" s="262" t="s">
        <v>45</v>
      </c>
      <c r="M34" s="260">
        <f>I34+I35+I36</f>
        <v>10</v>
      </c>
      <c r="N34" s="289" t="s">
        <v>27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</row>
    <row r="35" spans="1:39" ht="17.350000000000001" customHeight="1" x14ac:dyDescent="0.5">
      <c r="A35" s="265"/>
      <c r="B35" s="273"/>
      <c r="C35" s="275"/>
      <c r="D35" s="276"/>
      <c r="E35" s="272"/>
      <c r="F35" s="2" t="s">
        <v>25</v>
      </c>
      <c r="G35" s="172">
        <v>3</v>
      </c>
      <c r="H35" s="10" t="s">
        <v>45</v>
      </c>
      <c r="I35" s="173">
        <v>4</v>
      </c>
      <c r="J35" s="2"/>
      <c r="K35" s="263"/>
      <c r="L35" s="263"/>
      <c r="M35" s="261"/>
      <c r="N35" s="259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4.7" customHeight="1" thickBot="1" x14ac:dyDescent="0.55000000000000004">
      <c r="A36" s="265"/>
      <c r="B36" s="273"/>
      <c r="C36" s="275"/>
      <c r="D36" s="276"/>
      <c r="E36" s="272"/>
      <c r="F36" s="201" t="s">
        <v>26</v>
      </c>
      <c r="G36" s="200">
        <v>4</v>
      </c>
      <c r="H36" s="202" t="s">
        <v>45</v>
      </c>
      <c r="I36" s="203">
        <v>4</v>
      </c>
      <c r="J36" s="201"/>
      <c r="K36" s="263"/>
      <c r="L36" s="263"/>
      <c r="M36" s="261"/>
      <c r="N36" s="259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</row>
    <row r="37" spans="1:39" ht="14.7" thickBot="1" x14ac:dyDescent="0.55000000000000004">
      <c r="A37" s="210" t="s">
        <v>6</v>
      </c>
      <c r="B37" s="211" t="s">
        <v>135</v>
      </c>
      <c r="C37" s="212" t="s">
        <v>142</v>
      </c>
      <c r="D37" s="213"/>
      <c r="E37" s="214"/>
      <c r="F37" s="215" t="s">
        <v>26</v>
      </c>
      <c r="G37" s="216">
        <v>1</v>
      </c>
      <c r="H37" s="213" t="s">
        <v>45</v>
      </c>
      <c r="I37" s="217">
        <v>1</v>
      </c>
      <c r="J37" s="215"/>
      <c r="K37" s="218">
        <f>G37</f>
        <v>1</v>
      </c>
      <c r="L37" s="218" t="s">
        <v>45</v>
      </c>
      <c r="M37" s="219">
        <f>I37</f>
        <v>1</v>
      </c>
      <c r="N37" s="218" t="s">
        <v>130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</row>
    <row r="38" spans="1:39" ht="14.7" thickBot="1" x14ac:dyDescent="0.55000000000000004">
      <c r="A38" s="278" t="s">
        <v>4</v>
      </c>
      <c r="B38" s="281" t="s">
        <v>72</v>
      </c>
      <c r="C38" s="229" t="s">
        <v>94</v>
      </c>
      <c r="D38" s="284" t="s">
        <v>122</v>
      </c>
      <c r="E38" s="233" t="s">
        <v>96</v>
      </c>
      <c r="F38" s="134" t="s">
        <v>32</v>
      </c>
      <c r="G38" s="176">
        <v>1</v>
      </c>
      <c r="H38" s="177" t="s">
        <v>45</v>
      </c>
      <c r="I38" s="178">
        <v>1</v>
      </c>
      <c r="J38" s="140"/>
      <c r="K38" s="235">
        <f>G38+G39+G40+G41+G42+G43+G44</f>
        <v>9</v>
      </c>
      <c r="L38" s="235" t="s">
        <v>45</v>
      </c>
      <c r="M38" s="237">
        <f>I38+I39+I40+I41+I42+I43+I44</f>
        <v>11</v>
      </c>
      <c r="N38" s="239" t="s">
        <v>103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</row>
    <row r="39" spans="1:39" x14ac:dyDescent="0.5">
      <c r="A39" s="279"/>
      <c r="B39" s="282"/>
      <c r="C39" s="283"/>
      <c r="D39" s="285"/>
      <c r="E39" s="286"/>
      <c r="F39" s="243" t="s">
        <v>22</v>
      </c>
      <c r="G39" s="248">
        <v>3</v>
      </c>
      <c r="H39" s="250" t="s">
        <v>45</v>
      </c>
      <c r="I39" s="252">
        <v>3</v>
      </c>
      <c r="J39" s="134"/>
      <c r="K39" s="241"/>
      <c r="L39" s="241"/>
      <c r="M39" s="242"/>
      <c r="N39" s="240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</row>
    <row r="40" spans="1:39" s="23" customFormat="1" ht="1.7" customHeight="1" x14ac:dyDescent="0.5">
      <c r="A40" s="279"/>
      <c r="B40" s="282"/>
      <c r="C40" s="283"/>
      <c r="D40" s="285"/>
      <c r="E40" s="286"/>
      <c r="F40" s="244"/>
      <c r="G40" s="291"/>
      <c r="H40" s="254"/>
      <c r="I40" s="255"/>
      <c r="J40" s="123"/>
      <c r="K40" s="241"/>
      <c r="L40" s="241"/>
      <c r="M40" s="242"/>
      <c r="N40" s="240"/>
    </row>
    <row r="41" spans="1:39" s="23" customFormat="1" ht="5" customHeight="1" x14ac:dyDescent="0.5">
      <c r="A41" s="279"/>
      <c r="B41" s="282"/>
      <c r="C41" s="283"/>
      <c r="D41" s="285"/>
      <c r="E41" s="286"/>
      <c r="F41" s="245"/>
      <c r="G41" s="249"/>
      <c r="H41" s="251"/>
      <c r="I41" s="253"/>
      <c r="J41" s="123"/>
      <c r="K41" s="241"/>
      <c r="L41" s="241"/>
      <c r="M41" s="242"/>
      <c r="N41" s="240"/>
    </row>
    <row r="42" spans="1:39" s="23" customFormat="1" ht="14.7" customHeight="1" x14ac:dyDescent="0.5">
      <c r="A42" s="279"/>
      <c r="B42" s="282"/>
      <c r="C42" s="283"/>
      <c r="D42" s="285"/>
      <c r="E42" s="286"/>
      <c r="F42" s="246" t="s">
        <v>116</v>
      </c>
      <c r="G42" s="248">
        <v>2</v>
      </c>
      <c r="H42" s="250" t="s">
        <v>45</v>
      </c>
      <c r="I42" s="252">
        <v>3</v>
      </c>
      <c r="J42" s="139"/>
      <c r="K42" s="241"/>
      <c r="L42" s="241"/>
      <c r="M42" s="242"/>
      <c r="N42" s="240"/>
    </row>
    <row r="43" spans="1:39" s="23" customFormat="1" ht="5.7" customHeight="1" x14ac:dyDescent="0.5">
      <c r="A43" s="279"/>
      <c r="B43" s="282"/>
      <c r="C43" s="283"/>
      <c r="D43" s="285"/>
      <c r="E43" s="286"/>
      <c r="F43" s="247"/>
      <c r="G43" s="249"/>
      <c r="H43" s="251"/>
      <c r="I43" s="253"/>
      <c r="J43" s="139"/>
      <c r="K43" s="241"/>
      <c r="L43" s="241"/>
      <c r="M43" s="242"/>
      <c r="N43" s="240"/>
    </row>
    <row r="44" spans="1:39" s="23" customFormat="1" x14ac:dyDescent="0.5">
      <c r="A44" s="280"/>
      <c r="B44" s="282"/>
      <c r="C44" s="283"/>
      <c r="D44" s="285"/>
      <c r="E44" s="286"/>
      <c r="F44" s="196" t="s">
        <v>26</v>
      </c>
      <c r="G44" s="194">
        <v>3</v>
      </c>
      <c r="H44" s="194" t="s">
        <v>45</v>
      </c>
      <c r="I44" s="195">
        <v>4</v>
      </c>
      <c r="J44" s="123"/>
      <c r="K44" s="241"/>
      <c r="L44" s="241"/>
      <c r="M44" s="242"/>
      <c r="N44" s="240"/>
    </row>
    <row r="45" spans="1:39" s="23" customFormat="1" ht="11.7" customHeight="1" x14ac:dyDescent="0.5">
      <c r="A45" s="353" t="s">
        <v>4</v>
      </c>
      <c r="B45" s="359" t="s">
        <v>73</v>
      </c>
      <c r="C45" s="361" t="s">
        <v>123</v>
      </c>
      <c r="D45" s="358"/>
      <c r="E45" s="292" t="s">
        <v>96</v>
      </c>
      <c r="F45" s="359" t="s">
        <v>26</v>
      </c>
      <c r="G45" s="323">
        <v>1</v>
      </c>
      <c r="H45" s="323" t="s">
        <v>45</v>
      </c>
      <c r="I45" s="325">
        <v>1</v>
      </c>
      <c r="J45" s="74"/>
      <c r="K45" s="257">
        <f>G45</f>
        <v>1</v>
      </c>
      <c r="L45" s="257" t="s">
        <v>45</v>
      </c>
      <c r="M45" s="290">
        <f>I45</f>
        <v>1</v>
      </c>
      <c r="N45" s="256" t="s">
        <v>104</v>
      </c>
    </row>
    <row r="46" spans="1:39" s="23" customFormat="1" ht="18.7" customHeight="1" thickBot="1" x14ac:dyDescent="0.55000000000000004">
      <c r="A46" s="354"/>
      <c r="B46" s="360"/>
      <c r="C46" s="230"/>
      <c r="D46" s="232"/>
      <c r="E46" s="234"/>
      <c r="F46" s="360"/>
      <c r="G46" s="324"/>
      <c r="H46" s="324"/>
      <c r="I46" s="326"/>
      <c r="J46" s="123"/>
      <c r="K46" s="236"/>
      <c r="L46" s="236"/>
      <c r="M46" s="236"/>
      <c r="N46" s="236"/>
    </row>
    <row r="47" spans="1:39" s="23" customFormat="1" ht="18.7" customHeight="1" x14ac:dyDescent="0.5">
      <c r="A47" s="198"/>
      <c r="B47" s="229" t="s">
        <v>129</v>
      </c>
      <c r="C47" s="229" t="s">
        <v>131</v>
      </c>
      <c r="D47" s="231"/>
      <c r="E47" s="233" t="s">
        <v>96</v>
      </c>
      <c r="F47" s="207" t="s">
        <v>23</v>
      </c>
      <c r="G47" s="208">
        <v>2</v>
      </c>
      <c r="H47" s="208" t="s">
        <v>45</v>
      </c>
      <c r="I47" s="209">
        <v>2</v>
      </c>
      <c r="J47" s="197"/>
      <c r="K47" s="235">
        <f>G47+G48</f>
        <v>4</v>
      </c>
      <c r="L47" s="235" t="s">
        <v>45</v>
      </c>
      <c r="M47" s="237">
        <f>I47+I48</f>
        <v>4</v>
      </c>
      <c r="N47" s="235" t="s">
        <v>130</v>
      </c>
    </row>
    <row r="48" spans="1:39" s="23" customFormat="1" ht="18.7" customHeight="1" thickBot="1" x14ac:dyDescent="0.55000000000000004">
      <c r="A48" s="144" t="s">
        <v>4</v>
      </c>
      <c r="B48" s="230"/>
      <c r="C48" s="230"/>
      <c r="D48" s="232"/>
      <c r="E48" s="234"/>
      <c r="F48" s="145" t="s">
        <v>26</v>
      </c>
      <c r="G48" s="147">
        <v>2</v>
      </c>
      <c r="H48" s="147" t="s">
        <v>45</v>
      </c>
      <c r="I48" s="179">
        <v>2</v>
      </c>
      <c r="J48" s="146"/>
      <c r="K48" s="236"/>
      <c r="L48" s="236"/>
      <c r="M48" s="238"/>
      <c r="N48" s="236"/>
    </row>
    <row r="49" spans="1:39" ht="14.7" thickBot="1" x14ac:dyDescent="0.55000000000000004">
      <c r="A49" s="287" t="s">
        <v>5</v>
      </c>
      <c r="B49" s="327" t="s">
        <v>52</v>
      </c>
      <c r="C49" s="327" t="s">
        <v>133</v>
      </c>
      <c r="D49" s="362"/>
      <c r="E49" s="327" t="s">
        <v>96</v>
      </c>
      <c r="F49" s="99" t="s">
        <v>25</v>
      </c>
      <c r="G49" s="143">
        <v>2</v>
      </c>
      <c r="H49" s="143" t="s">
        <v>45</v>
      </c>
      <c r="I49" s="180">
        <v>4</v>
      </c>
      <c r="J49" s="99"/>
      <c r="K49" s="321">
        <f>G49+G50</f>
        <v>5</v>
      </c>
      <c r="L49" s="321" t="s">
        <v>45</v>
      </c>
      <c r="M49" s="372">
        <f>I49+I50</f>
        <v>8</v>
      </c>
      <c r="N49" s="370" t="s">
        <v>105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</row>
    <row r="50" spans="1:39" ht="14.7" thickBot="1" x14ac:dyDescent="0.55000000000000004">
      <c r="A50" s="288"/>
      <c r="B50" s="328"/>
      <c r="C50" s="328"/>
      <c r="D50" s="363"/>
      <c r="E50" s="328"/>
      <c r="F50" s="76" t="s">
        <v>26</v>
      </c>
      <c r="G50" s="181">
        <v>3</v>
      </c>
      <c r="H50" s="181" t="s">
        <v>45</v>
      </c>
      <c r="I50" s="182">
        <v>4</v>
      </c>
      <c r="J50" s="100"/>
      <c r="K50" s="322"/>
      <c r="L50" s="322"/>
      <c r="M50" s="322"/>
      <c r="N50" s="371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</row>
    <row r="51" spans="1:39" ht="12.5" customHeight="1" x14ac:dyDescent="0.5">
      <c r="A51" s="355" t="s">
        <v>21</v>
      </c>
      <c r="B51" s="346" t="s">
        <v>41</v>
      </c>
      <c r="C51" s="349" t="s">
        <v>80</v>
      </c>
      <c r="D51" s="350"/>
      <c r="E51" s="350" t="s">
        <v>96</v>
      </c>
      <c r="F51" s="343" t="s">
        <v>23</v>
      </c>
      <c r="G51" s="373">
        <v>3</v>
      </c>
      <c r="H51" s="373" t="s">
        <v>54</v>
      </c>
      <c r="I51" s="367">
        <v>4</v>
      </c>
      <c r="J51" s="109"/>
      <c r="K51" s="318">
        <f>G51+G52+G53+G54+G55+G56</f>
        <v>9</v>
      </c>
      <c r="L51" s="318" t="s">
        <v>45</v>
      </c>
      <c r="M51" s="364">
        <f>I51+I52+I53+I54+I55+I56</f>
        <v>12</v>
      </c>
      <c r="N51" s="340" t="s">
        <v>106</v>
      </c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</row>
    <row r="52" spans="1:39" ht="5.75" hidden="1" customHeight="1" x14ac:dyDescent="0.5">
      <c r="A52" s="356"/>
      <c r="B52" s="347"/>
      <c r="C52" s="347"/>
      <c r="D52" s="351"/>
      <c r="E52" s="351"/>
      <c r="F52" s="344"/>
      <c r="G52" s="374"/>
      <c r="H52" s="374"/>
      <c r="I52" s="368"/>
      <c r="J52" s="101"/>
      <c r="K52" s="319"/>
      <c r="L52" s="319"/>
      <c r="M52" s="365"/>
      <c r="N52" s="341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</row>
    <row r="53" spans="1:39" ht="2.1" customHeight="1" x14ac:dyDescent="0.5">
      <c r="A53" s="356"/>
      <c r="B53" s="347"/>
      <c r="C53" s="347"/>
      <c r="D53" s="351"/>
      <c r="E53" s="351"/>
      <c r="F53" s="345"/>
      <c r="G53" s="375"/>
      <c r="H53" s="375"/>
      <c r="I53" s="369"/>
      <c r="J53" s="41"/>
      <c r="K53" s="319"/>
      <c r="L53" s="319"/>
      <c r="M53" s="365"/>
      <c r="N53" s="341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</row>
    <row r="54" spans="1:39" x14ac:dyDescent="0.5">
      <c r="A54" s="356"/>
      <c r="B54" s="347"/>
      <c r="C54" s="347"/>
      <c r="D54" s="351"/>
      <c r="E54" s="351"/>
      <c r="F54" s="4" t="s">
        <v>24</v>
      </c>
      <c r="G54" s="183">
        <v>1</v>
      </c>
      <c r="H54" s="184" t="s">
        <v>45</v>
      </c>
      <c r="I54" s="185">
        <v>1</v>
      </c>
      <c r="J54" s="4"/>
      <c r="K54" s="319"/>
      <c r="L54" s="319"/>
      <c r="M54" s="365"/>
      <c r="N54" s="341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</row>
    <row r="55" spans="1:39" x14ac:dyDescent="0.5">
      <c r="A55" s="356"/>
      <c r="B55" s="347"/>
      <c r="C55" s="347"/>
      <c r="D55" s="351"/>
      <c r="E55" s="351"/>
      <c r="F55" s="4" t="s">
        <v>22</v>
      </c>
      <c r="G55" s="184">
        <v>2</v>
      </c>
      <c r="H55" s="184" t="s">
        <v>45</v>
      </c>
      <c r="I55" s="185">
        <v>3</v>
      </c>
      <c r="J55" s="4"/>
      <c r="K55" s="319"/>
      <c r="L55" s="319"/>
      <c r="M55" s="365"/>
      <c r="N55" s="341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</row>
    <row r="56" spans="1:39" s="20" customFormat="1" ht="14.7" thickBot="1" x14ac:dyDescent="0.55000000000000004">
      <c r="A56" s="357"/>
      <c r="B56" s="348"/>
      <c r="C56" s="348"/>
      <c r="D56" s="352"/>
      <c r="E56" s="352"/>
      <c r="F56" s="21" t="s">
        <v>26</v>
      </c>
      <c r="G56" s="186">
        <v>3</v>
      </c>
      <c r="H56" s="186" t="s">
        <v>45</v>
      </c>
      <c r="I56" s="187">
        <v>4</v>
      </c>
      <c r="J56" s="21"/>
      <c r="K56" s="320"/>
      <c r="L56" s="320"/>
      <c r="M56" s="366"/>
      <c r="N56" s="34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</row>
    <row r="57" spans="1:39" hidden="1" x14ac:dyDescent="0.5">
      <c r="A57" s="13" t="s">
        <v>6</v>
      </c>
      <c r="B57" s="14" t="s">
        <v>17</v>
      </c>
      <c r="C57" s="55" t="s">
        <v>9</v>
      </c>
      <c r="D57" s="15"/>
      <c r="E57" s="44"/>
      <c r="F57" s="9" t="s">
        <v>25</v>
      </c>
      <c r="G57" s="174"/>
      <c r="H57" s="174"/>
      <c r="I57" s="175" t="s">
        <v>37</v>
      </c>
      <c r="J57" s="9"/>
      <c r="K57" s="61"/>
      <c r="L57" s="62"/>
      <c r="M57" s="61"/>
      <c r="N57" s="38" t="s">
        <v>33</v>
      </c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</row>
    <row r="58" spans="1:39" hidden="1" x14ac:dyDescent="0.5">
      <c r="A58" s="12"/>
      <c r="B58" s="5"/>
      <c r="C58" s="53"/>
      <c r="D58" s="10"/>
      <c r="E58" s="43"/>
      <c r="F58" s="2" t="s">
        <v>34</v>
      </c>
      <c r="G58" s="172"/>
      <c r="H58" s="172"/>
      <c r="I58" s="173" t="s">
        <v>27</v>
      </c>
      <c r="J58" s="2"/>
      <c r="K58" s="8"/>
      <c r="L58" s="63"/>
      <c r="M58" s="8"/>
      <c r="N58" s="39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</row>
    <row r="59" spans="1:39" hidden="1" x14ac:dyDescent="0.5">
      <c r="A59" s="12"/>
      <c r="B59" s="5"/>
      <c r="C59" s="53"/>
      <c r="D59" s="10"/>
      <c r="E59" s="43"/>
      <c r="F59" s="2" t="s">
        <v>26</v>
      </c>
      <c r="G59" s="172"/>
      <c r="H59" s="172"/>
      <c r="I59" s="173" t="s">
        <v>36</v>
      </c>
      <c r="J59" s="2"/>
      <c r="K59" s="8"/>
      <c r="L59" s="63"/>
      <c r="M59" s="8"/>
      <c r="N59" s="8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</row>
    <row r="60" spans="1:39" hidden="1" x14ac:dyDescent="0.5">
      <c r="A60" s="12" t="s">
        <v>6</v>
      </c>
      <c r="B60" s="5" t="s">
        <v>18</v>
      </c>
      <c r="C60" s="53" t="s">
        <v>9</v>
      </c>
      <c r="D60" s="10"/>
      <c r="E60" s="43"/>
      <c r="F60" s="2" t="s">
        <v>22</v>
      </c>
      <c r="G60" s="172"/>
      <c r="H60" s="172"/>
      <c r="I60" s="173" t="s">
        <v>42</v>
      </c>
      <c r="J60" s="2"/>
      <c r="K60" s="8"/>
      <c r="L60" s="63"/>
      <c r="M60" s="8"/>
      <c r="N60" s="39" t="s">
        <v>40</v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</row>
    <row r="61" spans="1:39" s="20" customFormat="1" ht="14.7" hidden="1" thickBot="1" x14ac:dyDescent="0.55000000000000004">
      <c r="A61" s="16"/>
      <c r="B61" s="17"/>
      <c r="C61" s="54"/>
      <c r="D61" s="36"/>
      <c r="E61" s="45"/>
      <c r="F61" s="19" t="s">
        <v>26</v>
      </c>
      <c r="G61" s="159"/>
      <c r="H61" s="159"/>
      <c r="I61" s="160" t="s">
        <v>35</v>
      </c>
      <c r="J61" s="19"/>
      <c r="K61" s="18"/>
      <c r="L61" s="64"/>
      <c r="M61" s="8"/>
      <c r="N61" s="18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</row>
    <row r="62" spans="1:39" ht="14.7" thickBot="1" x14ac:dyDescent="0.55000000000000004">
      <c r="A62" s="25" t="s">
        <v>38</v>
      </c>
      <c r="B62" s="26" t="s">
        <v>39</v>
      </c>
      <c r="C62" s="56"/>
      <c r="D62" s="27"/>
      <c r="E62" s="49" t="s">
        <v>96</v>
      </c>
      <c r="F62" s="26"/>
      <c r="G62" s="27">
        <v>17</v>
      </c>
      <c r="H62" s="27" t="s">
        <v>45</v>
      </c>
      <c r="I62" s="396">
        <v>17</v>
      </c>
      <c r="J62" s="26"/>
      <c r="K62" s="397">
        <f>G62</f>
        <v>17</v>
      </c>
      <c r="L62" s="397" t="s">
        <v>45</v>
      </c>
      <c r="M62" s="398">
        <f>I62</f>
        <v>17</v>
      </c>
      <c r="N62" s="40" t="s">
        <v>108</v>
      </c>
    </row>
    <row r="63" spans="1:39" ht="14.7" thickBot="1" x14ac:dyDescent="0.55000000000000004">
      <c r="A63" s="28" t="s">
        <v>14</v>
      </c>
      <c r="B63" s="35" t="s">
        <v>50</v>
      </c>
      <c r="C63" s="57"/>
      <c r="D63" s="37"/>
      <c r="E63" s="50" t="s">
        <v>96</v>
      </c>
      <c r="F63" s="29"/>
      <c r="G63" s="188">
        <v>14</v>
      </c>
      <c r="H63" s="188" t="s">
        <v>45</v>
      </c>
      <c r="I63" s="189">
        <v>16</v>
      </c>
      <c r="J63" s="29"/>
      <c r="K63" s="30">
        <f>G63</f>
        <v>14</v>
      </c>
      <c r="L63" s="30" t="s">
        <v>45</v>
      </c>
      <c r="M63" s="66">
        <f>I63</f>
        <v>16</v>
      </c>
      <c r="N63" s="129" t="s">
        <v>107</v>
      </c>
    </row>
    <row r="64" spans="1:39" x14ac:dyDescent="0.5">
      <c r="A64" s="6"/>
    </row>
    <row r="65" spans="1:2" x14ac:dyDescent="0.5">
      <c r="A65" s="6" t="s">
        <v>10</v>
      </c>
    </row>
    <row r="66" spans="1:2" x14ac:dyDescent="0.5">
      <c r="A66" s="6"/>
    </row>
    <row r="67" spans="1:2" x14ac:dyDescent="0.5">
      <c r="A67" s="67" t="s">
        <v>61</v>
      </c>
      <c r="B67" s="67"/>
    </row>
    <row r="68" spans="1:2" x14ac:dyDescent="0.5">
      <c r="A68" s="67" t="s">
        <v>66</v>
      </c>
      <c r="B68" s="67"/>
    </row>
    <row r="69" spans="1:2" x14ac:dyDescent="0.5">
      <c r="A69" s="67" t="s">
        <v>67</v>
      </c>
      <c r="B69" s="67"/>
    </row>
    <row r="70" spans="1:2" x14ac:dyDescent="0.5">
      <c r="A70" s="67" t="s">
        <v>62</v>
      </c>
      <c r="B70" s="67"/>
    </row>
    <row r="71" spans="1:2" x14ac:dyDescent="0.5">
      <c r="A71" s="67" t="s">
        <v>59</v>
      </c>
      <c r="B71" s="67"/>
    </row>
    <row r="72" spans="1:2" x14ac:dyDescent="0.5">
      <c r="A72" s="67" t="s">
        <v>65</v>
      </c>
      <c r="B72" s="67"/>
    </row>
    <row r="73" spans="1:2" x14ac:dyDescent="0.5">
      <c r="A73" s="67" t="s">
        <v>57</v>
      </c>
      <c r="B73" s="67"/>
    </row>
    <row r="74" spans="1:2" x14ac:dyDescent="0.5">
      <c r="A74" s="67" t="s">
        <v>58</v>
      </c>
      <c r="B74" s="67"/>
    </row>
  </sheetData>
  <mergeCells count="171">
    <mergeCell ref="N51:N56"/>
    <mergeCell ref="F51:F53"/>
    <mergeCell ref="B51:B56"/>
    <mergeCell ref="C51:C56"/>
    <mergeCell ref="D51:D56"/>
    <mergeCell ref="B49:B50"/>
    <mergeCell ref="C49:C50"/>
    <mergeCell ref="A45:A46"/>
    <mergeCell ref="A51:A56"/>
    <mergeCell ref="D45:D46"/>
    <mergeCell ref="B45:B46"/>
    <mergeCell ref="C45:C46"/>
    <mergeCell ref="D49:D50"/>
    <mergeCell ref="M51:M56"/>
    <mergeCell ref="I51:I53"/>
    <mergeCell ref="E51:E56"/>
    <mergeCell ref="K51:K56"/>
    <mergeCell ref="L49:L50"/>
    <mergeCell ref="N49:N50"/>
    <mergeCell ref="M49:M50"/>
    <mergeCell ref="G51:G53"/>
    <mergeCell ref="H51:H53"/>
    <mergeCell ref="F45:F46"/>
    <mergeCell ref="E32:E33"/>
    <mergeCell ref="N32:N33"/>
    <mergeCell ref="K32:K33"/>
    <mergeCell ref="M32:M33"/>
    <mergeCell ref="L32:L33"/>
    <mergeCell ref="E2:E8"/>
    <mergeCell ref="A9:A12"/>
    <mergeCell ref="B9:B12"/>
    <mergeCell ref="C9:C12"/>
    <mergeCell ref="E9:E12"/>
    <mergeCell ref="N2:N8"/>
    <mergeCell ref="I16:I18"/>
    <mergeCell ref="N13:N15"/>
    <mergeCell ref="M16:M22"/>
    <mergeCell ref="K13:K15"/>
    <mergeCell ref="N16:N22"/>
    <mergeCell ref="H3:H4"/>
    <mergeCell ref="D13:D15"/>
    <mergeCell ref="C13:C15"/>
    <mergeCell ref="A2:A8"/>
    <mergeCell ref="B2:B8"/>
    <mergeCell ref="C2:C8"/>
    <mergeCell ref="D2:D8"/>
    <mergeCell ref="A16:A22"/>
    <mergeCell ref="C32:C33"/>
    <mergeCell ref="D32:D33"/>
    <mergeCell ref="L51:L56"/>
    <mergeCell ref="L16:L22"/>
    <mergeCell ref="I20:I21"/>
    <mergeCell ref="H20:H21"/>
    <mergeCell ref="K23:K25"/>
    <mergeCell ref="E13:E15"/>
    <mergeCell ref="F3:F4"/>
    <mergeCell ref="F5:F6"/>
    <mergeCell ref="K49:K50"/>
    <mergeCell ref="H28:H29"/>
    <mergeCell ref="G45:G46"/>
    <mergeCell ref="H45:H46"/>
    <mergeCell ref="I45:I46"/>
    <mergeCell ref="E49:E50"/>
    <mergeCell ref="E26:E27"/>
    <mergeCell ref="F16:F18"/>
    <mergeCell ref="G30:G31"/>
    <mergeCell ref="F30:F31"/>
    <mergeCell ref="H30:H31"/>
    <mergeCell ref="I30:I31"/>
    <mergeCell ref="F28:F29"/>
    <mergeCell ref="I28:I29"/>
    <mergeCell ref="I3:I4"/>
    <mergeCell ref="I9:I10"/>
    <mergeCell ref="K1:M1"/>
    <mergeCell ref="K9:K12"/>
    <mergeCell ref="L9:L12"/>
    <mergeCell ref="M9:M12"/>
    <mergeCell ref="G1:I1"/>
    <mergeCell ref="L2:L8"/>
    <mergeCell ref="K2:K8"/>
    <mergeCell ref="G3:G4"/>
    <mergeCell ref="G5:G6"/>
    <mergeCell ref="H5:H6"/>
    <mergeCell ref="I5:I6"/>
    <mergeCell ref="G9:G10"/>
    <mergeCell ref="H9:H10"/>
    <mergeCell ref="M2:M8"/>
    <mergeCell ref="N9:N12"/>
    <mergeCell ref="G16:G18"/>
    <mergeCell ref="H16:H18"/>
    <mergeCell ref="G20:G21"/>
    <mergeCell ref="F9:F10"/>
    <mergeCell ref="A23:A25"/>
    <mergeCell ref="B23:B25"/>
    <mergeCell ref="C23:C25"/>
    <mergeCell ref="D23:D25"/>
    <mergeCell ref="E23:E25"/>
    <mergeCell ref="L23:L25"/>
    <mergeCell ref="B16:B22"/>
    <mergeCell ref="M23:M25"/>
    <mergeCell ref="N23:N25"/>
    <mergeCell ref="C16:C22"/>
    <mergeCell ref="D16:D22"/>
    <mergeCell ref="E16:E22"/>
    <mergeCell ref="F20:F21"/>
    <mergeCell ref="A13:A15"/>
    <mergeCell ref="B13:B15"/>
    <mergeCell ref="L13:L15"/>
    <mergeCell ref="M13:M15"/>
    <mergeCell ref="K16:K22"/>
    <mergeCell ref="D9:D12"/>
    <mergeCell ref="A38:A44"/>
    <mergeCell ref="B38:B44"/>
    <mergeCell ref="C38:C44"/>
    <mergeCell ref="D38:D44"/>
    <mergeCell ref="E38:E44"/>
    <mergeCell ref="A49:A50"/>
    <mergeCell ref="N34:N36"/>
    <mergeCell ref="L34:L36"/>
    <mergeCell ref="K34:K36"/>
    <mergeCell ref="M34:M36"/>
    <mergeCell ref="E34:E36"/>
    <mergeCell ref="A34:A36"/>
    <mergeCell ref="B34:B36"/>
    <mergeCell ref="C34:C36"/>
    <mergeCell ref="M45:M46"/>
    <mergeCell ref="G39:G41"/>
    <mergeCell ref="E45:E46"/>
    <mergeCell ref="D34:D36"/>
    <mergeCell ref="N28:N31"/>
    <mergeCell ref="M28:M31"/>
    <mergeCell ref="L28:L31"/>
    <mergeCell ref="A28:A31"/>
    <mergeCell ref="A26:A27"/>
    <mergeCell ref="N26:N27"/>
    <mergeCell ref="C26:C27"/>
    <mergeCell ref="B26:B27"/>
    <mergeCell ref="D26:D27"/>
    <mergeCell ref="G28:G29"/>
    <mergeCell ref="E28:E31"/>
    <mergeCell ref="B28:B31"/>
    <mergeCell ref="C28:C31"/>
    <mergeCell ref="D28:D31"/>
    <mergeCell ref="M26:M27"/>
    <mergeCell ref="L26:L27"/>
    <mergeCell ref="K28:K31"/>
    <mergeCell ref="K26:K27"/>
    <mergeCell ref="A32:A33"/>
    <mergeCell ref="B32:B33"/>
    <mergeCell ref="B47:B48"/>
    <mergeCell ref="C47:C48"/>
    <mergeCell ref="D47:D48"/>
    <mergeCell ref="E47:E48"/>
    <mergeCell ref="N47:N48"/>
    <mergeCell ref="K47:K48"/>
    <mergeCell ref="L47:L48"/>
    <mergeCell ref="M47:M48"/>
    <mergeCell ref="N38:N44"/>
    <mergeCell ref="K38:K44"/>
    <mergeCell ref="L38:L44"/>
    <mergeCell ref="M38:M44"/>
    <mergeCell ref="F39:F41"/>
    <mergeCell ref="F42:F43"/>
    <mergeCell ref="G42:G43"/>
    <mergeCell ref="H42:H43"/>
    <mergeCell ref="I42:I43"/>
    <mergeCell ref="H39:H41"/>
    <mergeCell ref="I39:I41"/>
    <mergeCell ref="N45:N46"/>
    <mergeCell ref="L45:L46"/>
    <mergeCell ref="K45:K46"/>
  </mergeCells>
  <pageMargins left="0.11811023622047245" right="0.11811023622047245" top="0.15748031496062992" bottom="0.15748031496062992" header="0.31496062992125984" footer="0.31496062992125984"/>
  <pageSetup paperSize="9" scale="6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zoomScaleNormal="100" workbookViewId="0">
      <selection activeCell="D19" sqref="D19"/>
    </sheetView>
  </sheetViews>
  <sheetFormatPr defaultRowHeight="14.35" x14ac:dyDescent="0.5"/>
  <cols>
    <col min="1" max="1" width="21" customWidth="1"/>
    <col min="2" max="2" width="24.703125" customWidth="1"/>
    <col min="3" max="3" width="26.41015625" customWidth="1"/>
    <col min="4" max="4" width="15.703125" style="1" customWidth="1"/>
    <col min="5" max="5" width="21.41015625" hidden="1" customWidth="1"/>
    <col min="6" max="6" width="16.703125" style="1" customWidth="1"/>
    <col min="7" max="8" width="19.234375" style="1" customWidth="1"/>
  </cols>
  <sheetData>
    <row r="1" spans="1:8" x14ac:dyDescent="0.5">
      <c r="A1" s="70" t="s">
        <v>0</v>
      </c>
      <c r="B1" s="71" t="s">
        <v>3</v>
      </c>
      <c r="C1" s="71" t="s">
        <v>10</v>
      </c>
      <c r="D1" s="81" t="s">
        <v>51</v>
      </c>
      <c r="E1" s="81" t="s">
        <v>2</v>
      </c>
      <c r="F1" s="82" t="s">
        <v>13</v>
      </c>
      <c r="G1" s="110" t="s">
        <v>64</v>
      </c>
      <c r="H1" s="83" t="s">
        <v>12</v>
      </c>
    </row>
    <row r="2" spans="1:8" x14ac:dyDescent="0.5">
      <c r="A2" s="68" t="s">
        <v>11</v>
      </c>
      <c r="B2" s="5" t="s">
        <v>20</v>
      </c>
      <c r="C2" s="5" t="s">
        <v>113</v>
      </c>
      <c r="D2" s="84">
        <f>16/16</f>
        <v>1</v>
      </c>
      <c r="E2" s="43"/>
      <c r="F2" s="43" t="s">
        <v>96</v>
      </c>
      <c r="G2" s="111" t="s">
        <v>95</v>
      </c>
      <c r="H2" s="85" t="s">
        <v>78</v>
      </c>
    </row>
    <row r="3" spans="1:8" x14ac:dyDescent="0.5">
      <c r="A3" s="68" t="s">
        <v>44</v>
      </c>
      <c r="B3" s="5" t="s">
        <v>15</v>
      </c>
      <c r="C3" s="5" t="s">
        <v>114</v>
      </c>
      <c r="D3" s="84">
        <f>10/11</f>
        <v>0.90909090909090906</v>
      </c>
      <c r="E3" s="43"/>
      <c r="F3" s="43" t="s">
        <v>96</v>
      </c>
      <c r="G3" s="111" t="s">
        <v>95</v>
      </c>
      <c r="H3" s="85" t="s">
        <v>79</v>
      </c>
    </row>
    <row r="4" spans="1:8" x14ac:dyDescent="0.5">
      <c r="A4" s="68" t="s">
        <v>6</v>
      </c>
      <c r="B4" s="5" t="s">
        <v>16</v>
      </c>
      <c r="C4" s="5" t="s">
        <v>63</v>
      </c>
      <c r="D4" s="86">
        <f>9/9</f>
        <v>1</v>
      </c>
      <c r="E4" s="43"/>
      <c r="F4" s="43" t="s">
        <v>96</v>
      </c>
      <c r="G4" s="111" t="s">
        <v>95</v>
      </c>
      <c r="H4" s="85" t="s">
        <v>68</v>
      </c>
    </row>
    <row r="5" spans="1:8" s="3" customFormat="1" x14ac:dyDescent="0.5">
      <c r="A5" s="68" t="s">
        <v>6</v>
      </c>
      <c r="B5" s="5" t="s">
        <v>19</v>
      </c>
      <c r="C5" s="5" t="s">
        <v>84</v>
      </c>
      <c r="D5" s="84">
        <f>7/9</f>
        <v>0.77777777777777779</v>
      </c>
      <c r="E5" s="43"/>
      <c r="F5" s="43" t="s">
        <v>96</v>
      </c>
      <c r="G5" s="111" t="s">
        <v>95</v>
      </c>
      <c r="H5" s="85" t="s">
        <v>78</v>
      </c>
    </row>
    <row r="6" spans="1:8" s="3" customFormat="1" x14ac:dyDescent="0.5">
      <c r="A6" s="68" t="s">
        <v>6</v>
      </c>
      <c r="B6" s="5" t="s">
        <v>86</v>
      </c>
      <c r="C6" s="5" t="s">
        <v>128</v>
      </c>
      <c r="D6" s="84">
        <f>8/10</f>
        <v>0.8</v>
      </c>
      <c r="E6" s="43"/>
      <c r="F6" s="43" t="s">
        <v>96</v>
      </c>
      <c r="G6" s="111" t="s">
        <v>95</v>
      </c>
      <c r="H6" s="85" t="s">
        <v>89</v>
      </c>
    </row>
    <row r="7" spans="1:8" s="3" customFormat="1" x14ac:dyDescent="0.5">
      <c r="A7" s="68" t="s">
        <v>6</v>
      </c>
      <c r="B7" s="5" t="s">
        <v>88</v>
      </c>
      <c r="C7" s="5" t="s">
        <v>112</v>
      </c>
      <c r="D7" s="84">
        <f>8/8</f>
        <v>1</v>
      </c>
      <c r="E7" s="43"/>
      <c r="F7" s="43" t="s">
        <v>96</v>
      </c>
      <c r="G7" s="111" t="s">
        <v>95</v>
      </c>
      <c r="H7" s="85" t="s">
        <v>89</v>
      </c>
    </row>
    <row r="8" spans="1:8" x14ac:dyDescent="0.5">
      <c r="A8" s="68" t="s">
        <v>6</v>
      </c>
      <c r="B8" s="5" t="s">
        <v>43</v>
      </c>
      <c r="C8" s="5" t="s">
        <v>28</v>
      </c>
      <c r="D8" s="84">
        <f>5/8</f>
        <v>0.625</v>
      </c>
      <c r="E8" s="43"/>
      <c r="F8" s="43" t="s">
        <v>95</v>
      </c>
      <c r="G8" s="111" t="s">
        <v>95</v>
      </c>
      <c r="H8" s="85" t="s">
        <v>53</v>
      </c>
    </row>
    <row r="9" spans="1:8" x14ac:dyDescent="0.5">
      <c r="A9" s="68" t="s">
        <v>6</v>
      </c>
      <c r="B9" s="5" t="s">
        <v>90</v>
      </c>
      <c r="C9" s="5" t="s">
        <v>115</v>
      </c>
      <c r="D9" s="84">
        <f>9/10</f>
        <v>0.9</v>
      </c>
      <c r="E9" s="43"/>
      <c r="F9" s="43" t="s">
        <v>96</v>
      </c>
      <c r="G9" s="111" t="s">
        <v>95</v>
      </c>
      <c r="H9" s="85" t="s">
        <v>91</v>
      </c>
    </row>
    <row r="10" spans="1:8" x14ac:dyDescent="0.5">
      <c r="A10" s="68" t="s">
        <v>6</v>
      </c>
      <c r="B10" s="220" t="s">
        <v>136</v>
      </c>
      <c r="C10" s="220" t="s">
        <v>138</v>
      </c>
      <c r="D10" s="221">
        <f>2/3</f>
        <v>0.66666666666666663</v>
      </c>
      <c r="E10" s="222"/>
      <c r="F10" s="376" t="s">
        <v>141</v>
      </c>
      <c r="G10" s="377"/>
      <c r="H10" s="223" t="s">
        <v>139</v>
      </c>
    </row>
    <row r="11" spans="1:8" ht="14.7" thickBot="1" x14ac:dyDescent="0.55000000000000004">
      <c r="A11" s="72" t="s">
        <v>6</v>
      </c>
      <c r="B11" s="17" t="s">
        <v>135</v>
      </c>
      <c r="C11" s="17" t="s">
        <v>29</v>
      </c>
      <c r="D11" s="224">
        <f>1/1</f>
        <v>1</v>
      </c>
      <c r="E11" s="45"/>
      <c r="F11" s="378"/>
      <c r="G11" s="379"/>
      <c r="H11" s="87" t="s">
        <v>140</v>
      </c>
    </row>
    <row r="12" spans="1:8" x14ac:dyDescent="0.5">
      <c r="A12" s="73" t="s">
        <v>4</v>
      </c>
      <c r="B12" s="74" t="s">
        <v>72</v>
      </c>
      <c r="C12" s="74" t="s">
        <v>115</v>
      </c>
      <c r="D12" s="88">
        <f>9/11</f>
        <v>0.81818181818181823</v>
      </c>
      <c r="E12" s="89"/>
      <c r="F12" s="126" t="s">
        <v>96</v>
      </c>
      <c r="G12" s="127" t="s">
        <v>95</v>
      </c>
      <c r="H12" s="128" t="s">
        <v>85</v>
      </c>
    </row>
    <row r="13" spans="1:8" ht="28.7" x14ac:dyDescent="0.5">
      <c r="A13" s="73" t="s">
        <v>4</v>
      </c>
      <c r="B13" s="141" t="s">
        <v>124</v>
      </c>
      <c r="C13" s="74" t="s">
        <v>26</v>
      </c>
      <c r="D13" s="88">
        <v>1</v>
      </c>
      <c r="E13" s="89"/>
      <c r="F13" s="124" t="s">
        <v>96</v>
      </c>
      <c r="G13" s="112" t="s">
        <v>95</v>
      </c>
      <c r="H13" s="125" t="s">
        <v>85</v>
      </c>
    </row>
    <row r="14" spans="1:8" x14ac:dyDescent="0.5">
      <c r="A14" s="73" t="s">
        <v>4</v>
      </c>
      <c r="B14" s="190" t="s">
        <v>129</v>
      </c>
      <c r="C14" s="191" t="s">
        <v>28</v>
      </c>
      <c r="D14" s="192">
        <f>4/4</f>
        <v>1</v>
      </c>
      <c r="E14" s="193"/>
      <c r="F14" s="126" t="s">
        <v>96</v>
      </c>
      <c r="G14" s="126" t="s">
        <v>95</v>
      </c>
      <c r="H14" s="128" t="s">
        <v>132</v>
      </c>
    </row>
    <row r="15" spans="1:8" ht="14.7" thickBot="1" x14ac:dyDescent="0.55000000000000004">
      <c r="A15" s="75" t="s">
        <v>5</v>
      </c>
      <c r="B15" s="76" t="s">
        <v>52</v>
      </c>
      <c r="C15" s="76" t="s">
        <v>29</v>
      </c>
      <c r="D15" s="90">
        <f>5/8</f>
        <v>0.625</v>
      </c>
      <c r="E15" s="91"/>
      <c r="F15" s="91" t="s">
        <v>96</v>
      </c>
      <c r="G15" s="113" t="s">
        <v>109</v>
      </c>
      <c r="H15" s="92" t="s">
        <v>134</v>
      </c>
    </row>
    <row r="16" spans="1:8" ht="14.7" thickBot="1" x14ac:dyDescent="0.55000000000000004">
      <c r="A16" s="79" t="s">
        <v>21</v>
      </c>
      <c r="B16" s="80" t="s">
        <v>41</v>
      </c>
      <c r="C16" s="80" t="s">
        <v>49</v>
      </c>
      <c r="D16" s="93">
        <f>9/12</f>
        <v>0.75</v>
      </c>
      <c r="E16" s="94"/>
      <c r="F16" s="94" t="s">
        <v>96</v>
      </c>
      <c r="G16" s="114" t="s">
        <v>95</v>
      </c>
      <c r="H16" s="95" t="s">
        <v>77</v>
      </c>
    </row>
    <row r="17" spans="1:8" ht="14.7" hidden="1" thickBot="1" x14ac:dyDescent="0.55000000000000004">
      <c r="A17" s="77" t="s">
        <v>6</v>
      </c>
      <c r="B17" s="78" t="s">
        <v>7</v>
      </c>
      <c r="C17" s="78"/>
      <c r="D17" s="131"/>
      <c r="E17" s="96"/>
      <c r="F17" s="96"/>
      <c r="G17" s="115"/>
      <c r="H17" s="97" t="s">
        <v>8</v>
      </c>
    </row>
    <row r="18" spans="1:8" x14ac:dyDescent="0.5">
      <c r="A18" s="102" t="s">
        <v>38</v>
      </c>
      <c r="B18" s="103" t="s">
        <v>39</v>
      </c>
      <c r="C18" s="103"/>
      <c r="D18" s="104">
        <f>17/17</f>
        <v>1</v>
      </c>
      <c r="E18" s="105"/>
      <c r="F18" s="105" t="s">
        <v>96</v>
      </c>
      <c r="G18" s="116" t="s">
        <v>109</v>
      </c>
      <c r="H18" s="106"/>
    </row>
    <row r="19" spans="1:8" ht="14.7" thickBot="1" x14ac:dyDescent="0.55000000000000004">
      <c r="A19" s="69" t="s">
        <v>14</v>
      </c>
      <c r="B19" s="35" t="s">
        <v>50</v>
      </c>
      <c r="C19" s="29"/>
      <c r="D19" s="130">
        <f>14/16</f>
        <v>0.875</v>
      </c>
      <c r="E19" s="59"/>
      <c r="F19" s="59" t="s">
        <v>96</v>
      </c>
      <c r="G19" s="117" t="s">
        <v>109</v>
      </c>
      <c r="H19" s="98"/>
    </row>
    <row r="21" spans="1:8" x14ac:dyDescent="0.5">
      <c r="A21" s="11" t="s">
        <v>10</v>
      </c>
    </row>
    <row r="22" spans="1:8" x14ac:dyDescent="0.5">
      <c r="A22" s="67" t="s">
        <v>61</v>
      </c>
      <c r="B22" s="67"/>
    </row>
    <row r="23" spans="1:8" x14ac:dyDescent="0.5">
      <c r="A23" s="67" t="s">
        <v>60</v>
      </c>
      <c r="B23" s="67"/>
    </row>
    <row r="24" spans="1:8" x14ac:dyDescent="0.5">
      <c r="A24" s="67" t="s">
        <v>55</v>
      </c>
      <c r="B24" s="67"/>
    </row>
    <row r="25" spans="1:8" x14ac:dyDescent="0.5">
      <c r="A25" s="67" t="s">
        <v>56</v>
      </c>
      <c r="B25" s="67"/>
    </row>
    <row r="26" spans="1:8" x14ac:dyDescent="0.5">
      <c r="A26" s="67" t="s">
        <v>59</v>
      </c>
      <c r="B26" s="67"/>
    </row>
    <row r="27" spans="1:8" x14ac:dyDescent="0.5">
      <c r="A27" s="67" t="s">
        <v>65</v>
      </c>
      <c r="B27" s="67"/>
    </row>
    <row r="28" spans="1:8" x14ac:dyDescent="0.5">
      <c r="A28" s="67" t="s">
        <v>57</v>
      </c>
    </row>
    <row r="29" spans="1:8" x14ac:dyDescent="0.5">
      <c r="A29" s="67" t="s">
        <v>58</v>
      </c>
    </row>
  </sheetData>
  <mergeCells count="1">
    <mergeCell ref="F10:G1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096BCBD86FC40911C58F73CFCC2E1" ma:contentTypeVersion="0" ma:contentTypeDescription="Create a new document." ma:contentTypeScope="" ma:versionID="b04848b8393d137b8ef38a2a84d742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BE64D5-9CEF-4662-A13F-C0509823CD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1D5247-3BB0-4437-AA76-CD1DBC0A9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EFC479-1414-4A8A-A05C-D508A162205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Gov Info Format 1</vt:lpstr>
      <vt:lpstr>Gov Info Format 2</vt:lpstr>
    </vt:vector>
  </TitlesOfParts>
  <Company>RM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zmackinnon</dc:creator>
  <cp:lastModifiedBy>sjones</cp:lastModifiedBy>
  <cp:lastPrinted>2020-07-15T12:26:22Z</cp:lastPrinted>
  <dcterms:created xsi:type="dcterms:W3CDTF">2015-02-03T10:27:22Z</dcterms:created>
  <dcterms:modified xsi:type="dcterms:W3CDTF">2023-07-05T12:30:28Z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0x0101009D9096BCBD86FC40911C58F73CFCC2E1</vt:lpwstr>
  </property>
</Properties>
</file>